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215" windowWidth="20115" windowHeight="5895" tabRatio="956" activeTab="1"/>
  </bookViews>
  <sheets>
    <sheet name="NOTES" sheetId="108" r:id="rId1"/>
    <sheet name="GRANTS DATA" sheetId="15" r:id="rId2"/>
    <sheet name="Summary - Announcement Date" sheetId="119" r:id="rId3"/>
    <sheet name="Summary - Grant Type" sheetId="120" r:id="rId4"/>
    <sheet name="Summary - Administering Inst" sheetId="112" r:id="rId5"/>
    <sheet name="Summary - Gender and Age" sheetId="121" r:id="rId6"/>
    <sheet name="SIMH" sheetId="110" r:id="rId7"/>
    <sheet name="NHMRC-EU Collab" sheetId="122" r:id="rId8"/>
    <sheet name="Partnership Projects" sheetId="123" r:id="rId9"/>
  </sheets>
  <definedNames>
    <definedName name="_xlnm._FilterDatabase" localSheetId="1" hidden="1">'GRANTS DATA'!$A$1:$S$2</definedName>
    <definedName name="_xlnm._FilterDatabase" localSheetId="8" hidden="1">'Partnership Projects'!$A$17:$E$26</definedName>
    <definedName name="_xlnm._FilterDatabase" localSheetId="4" hidden="1">'Summary - Administering Inst'!$A$2:$E$6</definedName>
    <definedName name="_xlnm._FilterDatabase" localSheetId="3" hidden="1">'Summary - Grant Type'!$A$2:$E$2</definedName>
  </definedNames>
  <calcPr calcId="162913"/>
</workbook>
</file>

<file path=xl/calcChain.xml><?xml version="1.0" encoding="utf-8"?>
<calcChain xmlns="http://schemas.openxmlformats.org/spreadsheetml/2006/main">
  <c r="J14" i="121" l="1"/>
  <c r="B6" i="121"/>
  <c r="D15" i="112" l="1"/>
  <c r="D14" i="112"/>
  <c r="D12" i="112"/>
  <c r="D11" i="112"/>
  <c r="D10" i="112"/>
  <c r="D9" i="112"/>
  <c r="D8" i="112"/>
  <c r="D7" i="112"/>
  <c r="D5" i="112"/>
  <c r="D4" i="112"/>
  <c r="D3" i="112"/>
  <c r="K9" i="112"/>
  <c r="K16" i="112"/>
  <c r="K7" i="112"/>
  <c r="K5" i="112"/>
  <c r="K4" i="112"/>
  <c r="K3" i="112"/>
  <c r="D11" i="123"/>
  <c r="D9" i="123"/>
  <c r="D8" i="123"/>
  <c r="D27" i="123"/>
  <c r="D25" i="123"/>
  <c r="D23" i="123"/>
  <c r="D22" i="123"/>
  <c r="D21" i="123"/>
  <c r="D19" i="123"/>
  <c r="D18" i="123"/>
  <c r="D6" i="120"/>
  <c r="E6" i="120"/>
  <c r="C6" i="120"/>
  <c r="B6" i="120"/>
  <c r="D5" i="120"/>
  <c r="D30" i="123"/>
  <c r="D13" i="123"/>
  <c r="D3" i="123"/>
  <c r="C6" i="119"/>
  <c r="C7" i="119" s="1"/>
  <c r="D10" i="122" l="1"/>
  <c r="D9" i="122"/>
  <c r="D8" i="122"/>
  <c r="D17" i="122"/>
  <c r="D18" i="122"/>
  <c r="D19" i="122"/>
  <c r="D16" i="122"/>
  <c r="H14" i="121"/>
  <c r="D14" i="121"/>
  <c r="H12" i="121"/>
  <c r="D12" i="121"/>
  <c r="H13" i="121"/>
  <c r="D13" i="121"/>
  <c r="D4" i="121"/>
  <c r="D3" i="121"/>
  <c r="K15" i="112"/>
  <c r="K14" i="112"/>
  <c r="D18" i="112"/>
  <c r="D4" i="120"/>
  <c r="D6" i="121" l="1"/>
  <c r="E17" i="110" l="1"/>
  <c r="C17" i="110"/>
  <c r="D17" i="110" s="1"/>
  <c r="D14" i="110"/>
  <c r="D8" i="110" l="1"/>
  <c r="D3" i="120" l="1"/>
</calcChain>
</file>

<file path=xl/sharedStrings.xml><?xml version="1.0" encoding="utf-8"?>
<sst xmlns="http://schemas.openxmlformats.org/spreadsheetml/2006/main" count="502" uniqueCount="263">
  <si>
    <t>APP ID</t>
  </si>
  <si>
    <t>Date Announced</t>
  </si>
  <si>
    <t>Grant Type</t>
  </si>
  <si>
    <t>Funded Rate</t>
  </si>
  <si>
    <t>Commitments</t>
  </si>
  <si>
    <t>Sector</t>
  </si>
  <si>
    <t>Announcement Date</t>
  </si>
  <si>
    <t>Sub Type</t>
  </si>
  <si>
    <t>Grant Title</t>
  </si>
  <si>
    <t>Admin Institution</t>
  </si>
  <si>
    <t>State</t>
  </si>
  <si>
    <t>Total</t>
  </si>
  <si>
    <t>Broad Research Area</t>
  </si>
  <si>
    <t>Field of Research</t>
  </si>
  <si>
    <t>VIC</t>
  </si>
  <si>
    <t>NSW</t>
  </si>
  <si>
    <t>State and Territory</t>
  </si>
  <si>
    <t>Plain Description</t>
  </si>
  <si>
    <t>Res KW1</t>
  </si>
  <si>
    <t>Res KW2</t>
  </si>
  <si>
    <t>Res KW3</t>
  </si>
  <si>
    <t>Res KW4</t>
  </si>
  <si>
    <t>Res KW5</t>
  </si>
  <si>
    <t xml:space="preserve">Administering Institution </t>
  </si>
  <si>
    <t>Funded</t>
  </si>
  <si>
    <t>Applications</t>
  </si>
  <si>
    <t xml:space="preserve"> Funded</t>
  </si>
  <si>
    <t>Amount</t>
  </si>
  <si>
    <t>Scheme</t>
  </si>
  <si>
    <t>Competitive grants</t>
  </si>
  <si>
    <t>CIA Name</t>
  </si>
  <si>
    <t>University of Melbourne</t>
  </si>
  <si>
    <t>Monash University</t>
  </si>
  <si>
    <t>University</t>
  </si>
  <si>
    <t xml:space="preserve">APP ID: </t>
  </si>
  <si>
    <t>DATE ANNOUNCED:</t>
  </si>
  <si>
    <t>The date of the Ministerial announcement of funding.</t>
  </si>
  <si>
    <t xml:space="preserve">CIA NAME: </t>
  </si>
  <si>
    <t xml:space="preserve">GRANT TYPE/SUB TYPE: </t>
  </si>
  <si>
    <t>The category of the grant for a funding scheme allocated by NHMRC.</t>
  </si>
  <si>
    <t xml:space="preserve">GRANT TITLE: </t>
  </si>
  <si>
    <t xml:space="preserve">The grant title supplied by applicants. </t>
  </si>
  <si>
    <t xml:space="preserve">ADMINISTERING INSTITUTION: </t>
  </si>
  <si>
    <t>The name of the Institution that administers the NHMRC grant funds - note that the actual research work may be performed externally to this Institution.</t>
  </si>
  <si>
    <t xml:space="preserve">STATE: </t>
  </si>
  <si>
    <t>The state or territory of the Administering Institution.</t>
  </si>
  <si>
    <t xml:space="preserve">SECTOR: </t>
  </si>
  <si>
    <r>
      <t xml:space="preserve">The most relevant research sector of the Administering Institution - selected from </t>
    </r>
    <r>
      <rPr>
        <b/>
        <sz val="11"/>
        <rFont val="Calibri"/>
        <family val="2"/>
        <scheme val="minor"/>
      </rPr>
      <t xml:space="preserve">Government </t>
    </r>
    <r>
      <rPr>
        <sz val="11"/>
        <rFont val="Calibri"/>
        <family val="2"/>
        <scheme val="minor"/>
      </rPr>
      <t>(</t>
    </r>
    <r>
      <rPr>
        <i/>
        <sz val="11"/>
        <rFont val="Calibri"/>
        <family val="2"/>
        <scheme val="minor"/>
      </rPr>
      <t>Commonwealth, State or Territory agency</t>
    </r>
    <r>
      <rPr>
        <sz val="11"/>
        <rFont val="Calibri"/>
        <family val="2"/>
        <scheme val="minor"/>
      </rPr>
      <t xml:space="preserve">), </t>
    </r>
    <r>
      <rPr>
        <b/>
        <sz val="11"/>
        <rFont val="Calibri"/>
        <family val="2"/>
        <scheme val="minor"/>
      </rPr>
      <t xml:space="preserve">Health </t>
    </r>
    <r>
      <rPr>
        <i/>
        <sz val="11"/>
        <rFont val="Calibri"/>
        <family val="2"/>
        <scheme val="minor"/>
      </rPr>
      <t>(Hospitals)</t>
    </r>
    <r>
      <rPr>
        <sz val="11"/>
        <rFont val="Calibri"/>
        <family val="2"/>
        <scheme val="minor"/>
      </rPr>
      <t xml:space="preserve">, </t>
    </r>
    <r>
      <rPr>
        <b/>
        <sz val="11"/>
        <rFont val="Calibri"/>
        <family val="2"/>
        <scheme val="minor"/>
      </rPr>
      <t xml:space="preserve">Research Institutes </t>
    </r>
    <r>
      <rPr>
        <i/>
        <sz val="11"/>
        <rFont val="Calibri"/>
        <family val="2"/>
        <scheme val="minor"/>
      </rPr>
      <t>(Medical Research Institute)</t>
    </r>
    <r>
      <rPr>
        <sz val="11"/>
        <rFont val="Calibri"/>
        <family val="2"/>
        <scheme val="minor"/>
      </rPr>
      <t xml:space="preserve">, </t>
    </r>
    <r>
      <rPr>
        <b/>
        <sz val="11"/>
        <rFont val="Calibri"/>
        <family val="2"/>
        <scheme val="minor"/>
      </rPr>
      <t>University</t>
    </r>
    <r>
      <rPr>
        <sz val="11"/>
        <rFont val="Calibri"/>
        <family val="2"/>
        <scheme val="minor"/>
      </rPr>
      <t xml:space="preserve">, </t>
    </r>
    <r>
      <rPr>
        <b/>
        <sz val="11"/>
        <rFont val="Calibri"/>
        <family val="2"/>
        <scheme val="minor"/>
      </rPr>
      <t>Charities and Philanthropic, Commercial, Professional Bodies, Networks, Associations and Advocacy Groups</t>
    </r>
    <r>
      <rPr>
        <sz val="11"/>
        <rFont val="Calibri"/>
        <family val="2"/>
        <scheme val="minor"/>
      </rPr>
      <t xml:space="preserve"> </t>
    </r>
    <r>
      <rPr>
        <i/>
        <sz val="11"/>
        <rFont val="Calibri"/>
        <family val="2"/>
        <scheme val="minor"/>
      </rPr>
      <t>(includes non- Govt agencies and not for profit organisations).</t>
    </r>
  </si>
  <si>
    <t xml:space="preserve">TOTAL: </t>
  </si>
  <si>
    <t>KEYWORDS:</t>
  </si>
  <si>
    <t>Up to five keywords assigned by the grant applicants that best describe the research being undertaken and the possible health benefits of the research.</t>
  </si>
  <si>
    <t>PLAIN DESCRIPTION:</t>
  </si>
  <si>
    <t>A short description of the research being undertaken which has been provided by the grant applicants on application. Note that not all applications include a plain description.</t>
  </si>
  <si>
    <t>APPLICATIONS:</t>
  </si>
  <si>
    <t>Administering Institution Sector</t>
  </si>
  <si>
    <t>FUNDED RATE:</t>
  </si>
  <si>
    <t>FUNDED:</t>
  </si>
  <si>
    <t>The data within this workbook contains information extracted from the NHMRC's Research Grants Management System.  It includes the following fields:</t>
  </si>
  <si>
    <t>The first named Chief Investigator (Chief Investigator A) on the grant.</t>
  </si>
  <si>
    <t>The Application identification number assigned by NHMRC.</t>
  </si>
  <si>
    <t>The number of applications approved for funding by the Minister at the time of announcement. Approved grants may be declined by the applicant.</t>
  </si>
  <si>
    <t>The Funded Rate is the number of applications approved by the Minister divided by the number of applications submitted.</t>
  </si>
  <si>
    <t>The number of applications submitted. This number includes applications that may have been deemed ineligible or otherwise withrawn by the applicant after submission. Excludes applications that are seeking funding soley from organisations other than NHMRC, such as the Cancer Council or Cancer Australia.</t>
  </si>
  <si>
    <t>DISCLAIMER
The National Health and Medical Research Council is not responsible for any loss or damage (including consequential loss or damage) which may be suffered or incurred directly or indirectly from the use of the material on this website, whether as a result of negligence or otherwise.
While due care has been taken in preparation of this information, the NHMRC does not guarantee and assumes no legal liability or responsibility for the accuracy, currency, completeness of the information, or for the interpretation that may be given to the information.
The material contained on this website is made available to assist researchers, administering institutions and the general public in searching for NHMRC Grant funding information.  The Australian Government accepts no liability for any interference with or damage to a User's computer system, software or data occurring in connection with or relating to this website or its use. It is the User’s responsibility to take appropriate and adequate precautions to ensure that whatever is selected from this site is free of viruses or other contamination that may interfere with or damage the user's computer system, software or data.</t>
  </si>
  <si>
    <t>Mental Health</t>
  </si>
  <si>
    <t xml:space="preserve">This project addresses the need for better diagnosis and prediction of disease for patients presenting with adult onset behavioral changes between 45 and 75 years of age. These patients may have a neurodegenerative disease called behavioural frontotemporal dementia, or a more treatable psychiatric disease. Current diagnosis takes on average 6 years. This project will develop new diagnostic models using new biological measures for individualized accurate diagnosis at presentation.
</t>
  </si>
  <si>
    <t>The full amount awarded to the grant across all years of the grant as at date announced. Actual amounts paid to Administering Institutions may vary from the approved total shown here due to indexation of payments and other post award funding variations.</t>
  </si>
  <si>
    <t>.</t>
  </si>
  <si>
    <t>University of Newcastle</t>
  </si>
  <si>
    <t>Health Services Research</t>
  </si>
  <si>
    <t>University of New South Wales</t>
  </si>
  <si>
    <t>intervention</t>
  </si>
  <si>
    <t xml:space="preserve">mental health </t>
  </si>
  <si>
    <t xml:space="preserve">aboriginal mental health </t>
  </si>
  <si>
    <t xml:space="preserve">implementation </t>
  </si>
  <si>
    <t>Figures are 'as at' the time of announcement.</t>
  </si>
  <si>
    <t>2021 outcomes by announcement</t>
  </si>
  <si>
    <t>2021 outcomes by Scheme</t>
  </si>
  <si>
    <t>2021 outcomes by Administering Institution for competitive grants</t>
  </si>
  <si>
    <t>2021 outcomes by State and Territory for competitive grants</t>
  </si>
  <si>
    <t>2021 outcomes by Administering Institution Sector for competitive grants</t>
  </si>
  <si>
    <t>A/Pr Victoria Palmer</t>
  </si>
  <si>
    <t>ALIVE - A National Research Translation Centre to implement Mental Health Care at Scale</t>
  </si>
  <si>
    <t xml:space="preserve">translation </t>
  </si>
  <si>
    <t>Total for the 2021 Application Round To Date</t>
  </si>
  <si>
    <t>Summary of the results of the NHMRC 2021 Grant Application Round</t>
  </si>
  <si>
    <t>Special Initiative</t>
  </si>
  <si>
    <t>Special Initiative in Mental Health</t>
  </si>
  <si>
    <t xml:space="preserve">Special Initiative in Mental Health </t>
  </si>
  <si>
    <t>2021 outcomes for competitive grants - Special Initiative in Mental Health</t>
  </si>
  <si>
    <t>2021 outcomes for competitive grants - Special Initiative in Mental Health by State and Territory</t>
  </si>
  <si>
    <t>2021 outcomes for competitive grants - Special Initiative in Mental Health by Administering Institutions</t>
  </si>
  <si>
    <t>March 2021 Total</t>
  </si>
  <si>
    <t>Prof Kirsten McCaffery</t>
  </si>
  <si>
    <t>Partnership Projects - 1st call for 2020</t>
  </si>
  <si>
    <t>Parenting+ Improving health and service-use outcomes through health literacy training for new parents: an effectiveness-implementation hybrid trial</t>
  </si>
  <si>
    <t>University of Sydney</t>
  </si>
  <si>
    <t>Public Health</t>
  </si>
  <si>
    <t>Family Care</t>
  </si>
  <si>
    <t>The Parenting+ project will evaluate an educational program for socio-economically and culturally diverse new parents. The study will assess the impact of the program on parents' health literacy, parent and infant health and psychosocial outcomes and health service use over one year. It additionally will identify key characteristics and reproducible steps in the successful implementation of the program in order to support wider adoption by other health services.</t>
  </si>
  <si>
    <t>Prof Martin Holt</t>
  </si>
  <si>
    <t>Enhancing behavioural surveillance to address gaps and disparities in Australia's HIV response in a changing HIV epidemic</t>
  </si>
  <si>
    <t>Health Information Systems (incl. Surveillance)</t>
  </si>
  <si>
    <t>This project will test and evaluate changes to Australia's HIV behavioural surveillance system, increasing recruitment and data collection from overseas-born, bisexual and heterosexual men who have sex with men (MSM). This is necessary because Australia's HIV epidemic is changing, with falling infections among Australian-born gay men, but rising infections in other groups, such as Asian-born MSM. The project will use technological advancements in recruitment, survey research and interviews.</t>
  </si>
  <si>
    <t>Prof Marcus Chen</t>
  </si>
  <si>
    <t>Novel strategies for improving syphilis testing and control</t>
  </si>
  <si>
    <t>Venereology</t>
  </si>
  <si>
    <t>Syphilis has been resurgent in many countries including Australia. Our research will evaluate novel strategies to improve syphilis testing, surveillance, and control and ensure these new strategies are effective at targeting affected groups attending health services. The research findings will help guide better syphilis testing and control by health care providers, pathology services and health policy makers.</t>
  </si>
  <si>
    <t>Dr Nikki McCaffrey</t>
  </si>
  <si>
    <t>Defining and optimising the economic and social return on investment of telephone cancer information and support services for all Australians</t>
  </si>
  <si>
    <t>Deakin University</t>
  </si>
  <si>
    <t>Health Economics</t>
  </si>
  <si>
    <t>The economic and social value of telephone cancer information and support services (CISS) for Australia is undefined thus hindering decisions about the future direction of services and levels of funding. This research will identify and compare the broad monetised, social benefits of CISS with the costs of providing the service. We will identify different strategies to deliver, promote and target services to improve cancer outcomes for all Australians and maximise the return on investment.</t>
  </si>
  <si>
    <t>Prof Kate Curtis</t>
  </si>
  <si>
    <t>Improving the safety and quality of emergency nursing care</t>
  </si>
  <si>
    <t>Clinical Nursing: Secondary (Acute Care)</t>
  </si>
  <si>
    <t>Failure to assess, treat comprehensively and escalate emergency patient care can be catastrophic. However, there is no emergency nursing framework in use for the 29,000+ emergency nurses working in Australia. We aim to improve access, consistency, safety and quality of emergency care for the best possible patient outcomes through system wide implementation of HIRAID - the only validated framework designed to teach emergency nurses how to systematically assess and manage emergency patients.</t>
  </si>
  <si>
    <t>Prof Andrea Driscoll</t>
  </si>
  <si>
    <t>I-HEART - Implementation of HEArt failure guidelines in Regional AusTralia</t>
  </si>
  <si>
    <t>Heart failure (HF) is a common disease of the heart with a high rehospitalisation and mortality rate. Regional HF patients rarely receive the full benefits of evidence-based care simply due to inaccessibility to a HF specialist team. This translational project will implement key recommendations from clinical guidelines in regional health services and improve access to specialist services. It has the potential to keep patients out of hospital and save lives.</t>
  </si>
  <si>
    <t>A/Pr Bianca Brijnath</t>
  </si>
  <si>
    <t>Improving interpreting for dementia assessments: The MINDSET Study</t>
  </si>
  <si>
    <t>National Ageing Research Institute</t>
  </si>
  <si>
    <t>Research Institutes</t>
  </si>
  <si>
    <t>Aged Health Care</t>
  </si>
  <si>
    <t>The MINDSET Study aims to improve the quality of communication in an interpreter mediated cognitive assessment for dementia. Working with interpreters, clinicians, culturally and linguistically diverse people with dementia, and their carers we will co-design, trial, and implement national online training targeted at interpreters. This training will enable interpreters to be prepared and confident in performing their role impartially, effectively, and accurately.</t>
  </si>
  <si>
    <t>Prof Robert Adams</t>
  </si>
  <si>
    <t>Improving the management of Obstructive Sleep Apnea and Insomnia in General Practice</t>
  </si>
  <si>
    <t>Flinders University</t>
  </si>
  <si>
    <t>SA</t>
  </si>
  <si>
    <t>Primary Health Care</t>
  </si>
  <si>
    <t>The two most common clinical sleep disorders, insomnia and obstructive sleep apnea (OSA), affect &gt;4 million Australians, costing Australia over $66 billion annually. People with sleep disorders are receiving care that is far from best practice and is potentially dangerous. This novel partnership study represents a major step towards improving management of sleep disorders in primary care (PC) using new, evidence-based, models of care for insomnia and OSA, designed specifically for PC.</t>
  </si>
  <si>
    <t>Prof Gemma Figtree</t>
  </si>
  <si>
    <t>Clinical Medicine and Science</t>
  </si>
  <si>
    <t>Cardiology (incl. Cardiovascular Diseases)</t>
  </si>
  <si>
    <t>There is an urgent need for new tools to improve risk prediction for coronary artery disease which accounts for one fifth of deaths in Australia. Polygenic risk scores that incorporate the information from millions of genetic variants have shown great promise, but need prospective evaluation. Our team of clinical, research, industry and government leaders will develop clinical pathways and implement polygenic risk scores in primary care to improve precision of preventative strategies.</t>
  </si>
  <si>
    <t>Prof John Beltrame</t>
  </si>
  <si>
    <t>The Personalising Acute Myocardial Infarction Care to improve Outcomes (PAMICO Project)</t>
  </si>
  <si>
    <t>University of Adelaide</t>
  </si>
  <si>
    <t>The modern management of heart attacks has improved survival dramatically, however, not all patients receive the best care available, leading to variation in quality and health outcomes. The PAMICO Project (Personalising Acute Myocardial Infarction Care to improve Outcomes) aims to bridge this gap using sophisticated electronic data systems and integrated care teams to produce personalised clinical management pathways so that care is patient-centered and aligned with best practice.</t>
  </si>
  <si>
    <t>Prof Juha Toyras</t>
  </si>
  <si>
    <t>International Collaborations</t>
  </si>
  <si>
    <t xml:space="preserve">NHMRC-EU Collaborative Research Grants </t>
  </si>
  <si>
    <t>Revolution of sleep diagnostics and personalized health care based on digital diagnostics and therapeutics with health data integration</t>
  </si>
  <si>
    <t>University of Queensland</t>
  </si>
  <si>
    <t>QLD</t>
  </si>
  <si>
    <t>Respiratory Diseases</t>
  </si>
  <si>
    <t>Almost 1 billion people suffer from sleep apnoea. Unfortunately, the current diagnostic metric relates poorly to the symptoms and comorbidities of sleep apnoea merely measuring the frequency of breathing cessations. We aim to develop machine learning techniques to better estimate sleep apnoea severity. These techniques are implemented to high-end wearables developed in this project. Finally, we aim to design a digital diagnostic platform and create new standardised guidelines for sleep medicine.</t>
  </si>
  <si>
    <t>A/Pr George Moschonis</t>
  </si>
  <si>
    <t>DigiCare4You - An intersectoral innovative solution involving DIGItal tools, empowering families and integrating community CARE services for the prevention and management of type 2 diabetes and hypertension</t>
  </si>
  <si>
    <t>La Trobe University</t>
  </si>
  <si>
    <t>Public Nutrition Intervention</t>
  </si>
  <si>
    <t>The overall aim of the research is to design and implement an innovative intervention that will bring together the available community-care infrastructure, human resources and services, as well as technological advancements on digital health, for the early prevention and treatment of type 2 diabetes and hypertension. The active involvement of Australian researchers in this international collaboration ensures that this innovation and its benefits will be transferred to Australia in the future.</t>
  </si>
  <si>
    <t>Prof H. Peter Soyer</t>
  </si>
  <si>
    <t>Intelligent total body scanner for early detection of melanoma</t>
  </si>
  <si>
    <t>Medical Biotechnology Diagnostics (incl. Biosensors)</t>
  </si>
  <si>
    <t>Melanoma is the 4th most common cancer in Australia; the main screening tool is a time-consuming total body examination with a hand-held dermoscope. This project aims to develop a total body scanner using fast-refocusing lenses to take total body dermoscopy images of all skin lesions in approximately 6 minutes, integrated with a computer aided diagnostic tool providing a risk score for each lesion incorporating medical history, genotypic and phenotypic risk markers.</t>
  </si>
  <si>
    <t>A/Pr Helga Zoega</t>
  </si>
  <si>
    <t>ManagemenT of chronIc cardioMetabolic diseasE and treatment diScontinuity in adult ADHD PAtieNts (TIMESPAN)</t>
  </si>
  <si>
    <t>The aim of TIMESPAN is to improve the management of patients with Attention Deficit Hyperactivity Disorders (ADHD) and co-occurring cardiometabolic disease (i.e. obesity, type-2 diabetes, and cardiovascular disease). Inadequate treatment of these common conditions can lead to premature death and substantial societal costs. We will use linked electronic health records and novel research methods to improve clinical outcomes and quality of life of adults with ADHD and cardiometabolic disease.</t>
  </si>
  <si>
    <t>Prof Sarah Bekessy</t>
  </si>
  <si>
    <t>Re-imagining Environments for Connection and Engagement: Testing Actions for Social Prescribing in Natural Spaces</t>
  </si>
  <si>
    <t>RMIT University</t>
  </si>
  <si>
    <t>This project will evaluate whether and how nature-based social prescribing (NBSP) can address mental well-being. We will experimentally test the effectiveness of NBSP in promoting connection among populations experiencing social isolation and loneliness with socially oriented opportunities in safe, inclusive and accessible, green and blue outdoor urban spaces. The project will build the evidence base for the value of NBSP investments in improving mental health.</t>
  </si>
  <si>
    <t xml:space="preserve">health literacy </t>
  </si>
  <si>
    <t xml:space="preserve">human immunodeficiency virus (hiv) </t>
  </si>
  <si>
    <t xml:space="preserve">syphilis </t>
  </si>
  <si>
    <t xml:space="preserve">evidence-based health care </t>
  </si>
  <si>
    <t xml:space="preserve">nursing practice </t>
  </si>
  <si>
    <t xml:space="preserve">heart failure </t>
  </si>
  <si>
    <t xml:space="preserve">cognitive assessment </t>
  </si>
  <si>
    <t xml:space="preserve">primary care </t>
  </si>
  <si>
    <t xml:space="preserve">cardiovascular risk factors </t>
  </si>
  <si>
    <t xml:space="preserve">acute myocardial infarction (ami) </t>
  </si>
  <si>
    <t xml:space="preserve">obstructive sleep apnoea </t>
  </si>
  <si>
    <t xml:space="preserve">community health care </t>
  </si>
  <si>
    <t xml:space="preserve">melanoma </t>
  </si>
  <si>
    <t xml:space="preserve">attention deficit hyperactivity disorder (adhd) </t>
  </si>
  <si>
    <t xml:space="preserve">maternal and child health </t>
  </si>
  <si>
    <t xml:space="preserve">sexual behaviour </t>
  </si>
  <si>
    <t xml:space="preserve">sexually-transmitted infections (sti) </t>
  </si>
  <si>
    <t xml:space="preserve">cancer </t>
  </si>
  <si>
    <t xml:space="preserve">emergency medicine </t>
  </si>
  <si>
    <t xml:space="preserve">nursing </t>
  </si>
  <si>
    <t xml:space="preserve">cross-cultural </t>
  </si>
  <si>
    <t xml:space="preserve">cohort study </t>
  </si>
  <si>
    <t xml:space="preserve">acute care </t>
  </si>
  <si>
    <t xml:space="preserve">apnoea </t>
  </si>
  <si>
    <t xml:space="preserve">health promotion </t>
  </si>
  <si>
    <t xml:space="preserve">artificial neural networks </t>
  </si>
  <si>
    <t xml:space="preserve">cardiovascular disease </t>
  </si>
  <si>
    <t xml:space="preserve">social health issues </t>
  </si>
  <si>
    <t xml:space="preserve">socioeconomic </t>
  </si>
  <si>
    <t xml:space="preserve">prevention </t>
  </si>
  <si>
    <t xml:space="preserve">public health </t>
  </si>
  <si>
    <t xml:space="preserve">health care delivery </t>
  </si>
  <si>
    <t xml:space="preserve">deterioration </t>
  </si>
  <si>
    <t xml:space="preserve">translational research </t>
  </si>
  <si>
    <t xml:space="preserve">communication skills </t>
  </si>
  <si>
    <t xml:space="preserve">insomnia </t>
  </si>
  <si>
    <t xml:space="preserve">biomedical engineering </t>
  </si>
  <si>
    <t xml:space="preserve">diabetes prevention </t>
  </si>
  <si>
    <t xml:space="preserve">diagnostic imaging </t>
  </si>
  <si>
    <t xml:space="preserve">type 2 diabetes mellitus (non-insulin dependent diabetes mellitus) </t>
  </si>
  <si>
    <t xml:space="preserve">psychosocial </t>
  </si>
  <si>
    <t xml:space="preserve">health education </t>
  </si>
  <si>
    <t xml:space="preserve">social identity </t>
  </si>
  <si>
    <t xml:space="preserve">screening </t>
  </si>
  <si>
    <t xml:space="preserve">health care evaluation </t>
  </si>
  <si>
    <t xml:space="preserve">adverse events </t>
  </si>
  <si>
    <t xml:space="preserve">health services </t>
  </si>
  <si>
    <t xml:space="preserve">general practice </t>
  </si>
  <si>
    <t xml:space="preserve">health economics </t>
  </si>
  <si>
    <t xml:space="preserve">quality of care </t>
  </si>
  <si>
    <t xml:space="preserve">sleep </t>
  </si>
  <si>
    <t xml:space="preserve">behaviour change </t>
  </si>
  <si>
    <t xml:space="preserve">multiple risk factors </t>
  </si>
  <si>
    <t xml:space="preserve">pharmacoepidemiology </t>
  </si>
  <si>
    <t xml:space="preserve">environmental influences </t>
  </si>
  <si>
    <t>ethnic health</t>
  </si>
  <si>
    <t>social and cultural issues</t>
  </si>
  <si>
    <t>surveillance</t>
  </si>
  <si>
    <t>economic analysis</t>
  </si>
  <si>
    <t>patient safety</t>
  </si>
  <si>
    <t>regional health</t>
  </si>
  <si>
    <t>dementia</t>
  </si>
  <si>
    <t>health service management</t>
  </si>
  <si>
    <t>primary care</t>
  </si>
  <si>
    <t>clinical practice</t>
  </si>
  <si>
    <t>somnolence</t>
  </si>
  <si>
    <t>electronic health information</t>
  </si>
  <si>
    <t>risk assessment</t>
  </si>
  <si>
    <t>data linkage</t>
  </si>
  <si>
    <t>environmental intervention</t>
  </si>
  <si>
    <t>Partnership Projects</t>
  </si>
  <si>
    <t>NHMRC-EU Collaborative Research Grants</t>
  </si>
  <si>
    <t>Macquarie University</t>
  </si>
  <si>
    <t>University of Tasmania</t>
  </si>
  <si>
    <t>University of Western Australia</t>
  </si>
  <si>
    <t>TAS</t>
  </si>
  <si>
    <t>WA</t>
  </si>
  <si>
    <t>Gender</t>
  </si>
  <si>
    <t>Female</t>
  </si>
  <si>
    <t>Male</t>
  </si>
  <si>
    <t/>
  </si>
  <si>
    <t>Female CIA</t>
  </si>
  <si>
    <t>Male CIA</t>
  </si>
  <si>
    <t>All CIA</t>
  </si>
  <si>
    <t>2021 outcomes by CIA gender for competitive grants</t>
  </si>
  <si>
    <t xml:space="preserve">2021 outcomes by scheme and CIA gender for competitive grants </t>
  </si>
  <si>
    <t xml:space="preserve">2021 outcomes by scheme and CIA average age for competitive grants </t>
  </si>
  <si>
    <t>NHMRC/EU Collaborative Research Grants</t>
  </si>
  <si>
    <t>Total for Competitive grants</t>
  </si>
  <si>
    <t>Administering Institution</t>
  </si>
  <si>
    <t>Total funding for Competitive grants</t>
  </si>
  <si>
    <t>2021 outcomes for competitive grants - NHMRC-EU Collaborative Research Grants</t>
  </si>
  <si>
    <r>
      <t>2021 outcomes for competitive grants -</t>
    </r>
    <r>
      <rPr>
        <b/>
        <sz val="11"/>
        <color rgb="FFFF0000"/>
        <rFont val="Calibri"/>
        <family val="2"/>
        <scheme val="minor"/>
      </rPr>
      <t xml:space="preserve"> </t>
    </r>
    <r>
      <rPr>
        <b/>
        <sz val="11"/>
        <rFont val="Calibri"/>
        <family val="2"/>
        <scheme val="minor"/>
      </rPr>
      <t>NHMRC-EU Collaborative Research Grants by State and Territory</t>
    </r>
  </si>
  <si>
    <t>2021 outcomes for competitive grants - NHMRC-EU Collaborative Research Grants by Administering Institution</t>
  </si>
  <si>
    <t>2021 outcomes for competitive grants - Partnership Projects by Sub Type</t>
  </si>
  <si>
    <r>
      <t>2021 outcomes for competitive grants -</t>
    </r>
    <r>
      <rPr>
        <b/>
        <sz val="11"/>
        <color rgb="FFFF0000"/>
        <rFont val="Calibri"/>
        <family val="2"/>
        <scheme val="minor"/>
      </rPr>
      <t xml:space="preserve"> </t>
    </r>
    <r>
      <rPr>
        <b/>
        <sz val="11"/>
        <rFont val="Calibri"/>
        <family val="2"/>
        <scheme val="minor"/>
      </rPr>
      <t>Partnership Projects by State and Territory</t>
    </r>
  </si>
  <si>
    <t>2021 outcomes for competitive grants - Partnership Projects by Administering Institution</t>
  </si>
  <si>
    <t>Not Stated</t>
  </si>
  <si>
    <t>Partnership for Precision Prevention in CAD (PPP-CAD)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</si>
</sst>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64" formatCode="[$-C09]dd\-mmm\-yy;@"/>
    <numFmt numFmtId="165" formatCode="0.0%"/>
    <numFmt numFmtId="166" formatCode="&quot;$&quot;#,##0"/>
    <numFmt numFmtId="167" formatCode="&quot;$&quot;#,##0.00"/>
    <numFmt numFmtId="168" formatCode="0_ ;\-0\ "/>
    <numFmt numFmtId="169" formatCode="0.0"/>
  </numFmts>
  <fonts count="29"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u/>
      <sz val="10"/>
      <color indexed="12"/>
      <name val="Arial"/>
      <family val="2"/>
    </font>
    <font>
      <b/>
      <u/>
      <sz val="14"/>
      <name val="Arial"/>
      <family val="2"/>
    </font>
    <font>
      <i/>
      <sz val="11"/>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3" tint="0.59999389629810485"/>
        <bgColor indexed="64"/>
      </patternFill>
    </fill>
  </fills>
  <borders count="82">
    <border>
      <left/>
      <right/>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0" tint="-0.24994659260841701"/>
      </top>
      <bottom style="thin">
        <color indexed="64"/>
      </bottom>
      <diagonal/>
    </border>
    <border>
      <left/>
      <right/>
      <top style="thin">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theme="0" tint="-0.34998626667073579"/>
      </top>
      <bottom/>
      <diagonal/>
    </border>
    <border>
      <left/>
      <right style="medium">
        <color indexed="64"/>
      </right>
      <top style="thin">
        <color theme="0" tint="-0.34998626667073579"/>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69">
    <xf numFmtId="0" fontId="0" fillId="0" borderId="0"/>
    <xf numFmtId="0" fontId="1" fillId="0" borderId="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0" applyNumberFormat="0" applyAlignment="0" applyProtection="0"/>
    <xf numFmtId="0" fontId="15" fillId="7" borderId="11" applyNumberFormat="0" applyAlignment="0" applyProtection="0"/>
    <xf numFmtId="0" fontId="16" fillId="7" borderId="10" applyNumberFormat="0" applyAlignment="0" applyProtection="0"/>
    <xf numFmtId="0" fontId="17" fillId="0" borderId="12" applyNumberFormat="0" applyFill="0" applyAlignment="0" applyProtection="0"/>
    <xf numFmtId="0" fontId="18" fillId="8" borderId="13" applyNumberFormat="0" applyAlignment="0" applyProtection="0"/>
    <xf numFmtId="0" fontId="6" fillId="0" borderId="0" applyNumberFormat="0" applyFill="0" applyBorder="0" applyAlignment="0" applyProtection="0"/>
    <xf numFmtId="0" fontId="3" fillId="9" borderId="14" applyNumberFormat="0" applyFont="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33" borderId="0" applyNumberFormat="0" applyBorder="0" applyAlignment="0" applyProtection="0"/>
    <xf numFmtId="0" fontId="1" fillId="0" borderId="0"/>
    <xf numFmtId="0" fontId="21" fillId="0" borderId="0"/>
    <xf numFmtId="0" fontId="25" fillId="0" borderId="0" applyNumberFormat="0" applyFill="0" applyBorder="0" applyAlignment="0" applyProtection="0"/>
    <xf numFmtId="0" fontId="1" fillId="0" borderId="0"/>
    <xf numFmtId="0" fontId="1" fillId="0" borderId="0"/>
    <xf numFmtId="0" fontId="1" fillId="0" borderId="0"/>
    <xf numFmtId="14" fontId="26" fillId="0" borderId="24" applyFill="0" applyProtection="0">
      <alignment horizontal="right"/>
    </xf>
    <xf numFmtId="0" fontId="3" fillId="0" borderId="0"/>
    <xf numFmtId="0" fontId="3" fillId="9" borderId="14"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4" fontId="26" fillId="0" borderId="24" applyFill="0" applyProtection="0">
      <alignment horizontal="right"/>
    </xf>
    <xf numFmtId="14" fontId="26" fillId="0" borderId="24" applyFill="0" applyProtection="0">
      <alignment horizontal="right"/>
    </xf>
    <xf numFmtId="0" fontId="26" fillId="0" borderId="24" applyNumberFormat="0" applyFill="0" applyProtection="0">
      <alignment horizontal="left"/>
    </xf>
    <xf numFmtId="14" fontId="26" fillId="0" borderId="24" applyFill="0" applyProtection="0">
      <alignment horizontal="right"/>
    </xf>
    <xf numFmtId="9" fontId="3" fillId="0" borderId="0" applyFont="0" applyFill="0" applyBorder="0" applyAlignment="0" applyProtection="0"/>
  </cellStyleXfs>
  <cellXfs count="315">
    <xf numFmtId="0" fontId="0" fillId="0" borderId="0" xfId="0"/>
    <xf numFmtId="0" fontId="0" fillId="0" borderId="0" xfId="0" applyFont="1" applyFill="1"/>
    <xf numFmtId="0" fontId="0" fillId="2" borderId="0" xfId="0" applyFill="1" applyBorder="1"/>
    <xf numFmtId="0" fontId="4" fillId="2" borderId="2" xfId="0" applyFont="1" applyFill="1" applyBorder="1" applyAlignment="1"/>
    <xf numFmtId="0" fontId="2" fillId="2" borderId="0" xfId="0" applyFont="1" applyFill="1"/>
    <xf numFmtId="0" fontId="2" fillId="2" borderId="0" xfId="0" applyFont="1" applyFill="1"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6" xfId="0" applyFont="1" applyFill="1" applyBorder="1" applyAlignment="1"/>
    <xf numFmtId="164" fontId="2" fillId="0" borderId="1" xfId="0" applyNumberFormat="1" applyFont="1" applyFill="1" applyBorder="1" applyAlignment="1">
      <alignment horizontal="center" vertical="center"/>
    </xf>
    <xf numFmtId="0" fontId="0" fillId="2" borderId="0" xfId="0" applyFill="1" applyAlignment="1">
      <alignment horizontal="center"/>
    </xf>
    <xf numFmtId="166" fontId="0" fillId="2" borderId="0" xfId="0" applyNumberFormat="1" applyFill="1" applyAlignment="1">
      <alignment horizontal="center"/>
    </xf>
    <xf numFmtId="0" fontId="2" fillId="34" borderId="22" xfId="0" applyFont="1" applyFill="1" applyBorder="1" applyAlignment="1">
      <alignment vertical="center"/>
    </xf>
    <xf numFmtId="0" fontId="22" fillId="0" borderId="0" xfId="0" applyFont="1"/>
    <xf numFmtId="0" fontId="0" fillId="0" borderId="0" xfId="0" applyFill="1" applyBorder="1" applyAlignment="1">
      <alignment horizontal="lef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5" fontId="2" fillId="0" borderId="0" xfId="0" applyNumberFormat="1" applyFont="1" applyFill="1" applyBorder="1" applyAlignment="1">
      <alignment horizontal="center"/>
    </xf>
    <xf numFmtId="0" fontId="2" fillId="2" borderId="0" xfId="0" applyFont="1" applyFill="1" applyAlignment="1"/>
    <xf numFmtId="0" fontId="0" fillId="2" borderId="0" xfId="0" applyFill="1" applyAlignment="1"/>
    <xf numFmtId="0" fontId="0" fillId="0" borderId="0" xfId="0" applyAlignment="1">
      <alignment horizontal="center"/>
    </xf>
    <xf numFmtId="0" fontId="0" fillId="0" borderId="0" xfId="0" applyFont="1" applyAlignment="1">
      <alignment horizontal="left"/>
    </xf>
    <xf numFmtId="0" fontId="0" fillId="2" borderId="0" xfId="0" applyFill="1" applyAlignment="1">
      <alignment horizontal="left"/>
    </xf>
    <xf numFmtId="0" fontId="5" fillId="2" borderId="0" xfId="0" applyFont="1" applyFill="1"/>
    <xf numFmtId="167" fontId="0" fillId="2" borderId="0" xfId="0" applyNumberFormat="1" applyFill="1"/>
    <xf numFmtId="0" fontId="0" fillId="2" borderId="0" xfId="0" applyFill="1"/>
    <xf numFmtId="166" fontId="0" fillId="2" borderId="0" xfId="0" applyNumberFormat="1" applyFill="1"/>
    <xf numFmtId="0" fontId="0" fillId="0" borderId="0" xfId="0" applyFont="1" applyAlignment="1">
      <alignment horizontal="center"/>
    </xf>
    <xf numFmtId="165" fontId="0" fillId="2" borderId="24" xfId="0" applyNumberFormat="1" applyFill="1" applyBorder="1" applyAlignment="1">
      <alignment horizontal="center"/>
    </xf>
    <xf numFmtId="166" fontId="0" fillId="2" borderId="25" xfId="0" applyNumberFormat="1" applyFill="1" applyBorder="1" applyAlignment="1">
      <alignment horizontal="center"/>
    </xf>
    <xf numFmtId="0" fontId="0" fillId="0" borderId="0" xfId="0" applyFill="1"/>
    <xf numFmtId="166" fontId="2" fillId="0" borderId="1" xfId="0" applyNumberFormat="1" applyFont="1" applyFill="1" applyBorder="1" applyAlignment="1">
      <alignment horizontal="center" vertical="center" wrapText="1"/>
    </xf>
    <xf numFmtId="0" fontId="0" fillId="0" borderId="0" xfId="0"/>
    <xf numFmtId="0" fontId="2" fillId="0" borderId="0" xfId="0" applyFont="1"/>
    <xf numFmtId="0" fontId="2" fillId="39" borderId="0" xfId="0" applyFont="1" applyFill="1" applyBorder="1" applyAlignment="1">
      <alignment horizontal="left"/>
    </xf>
    <xf numFmtId="0" fontId="2" fillId="39" borderId="0" xfId="0" applyNumberFormat="1" applyFont="1" applyFill="1" applyBorder="1" applyAlignment="1">
      <alignment horizontal="center" vertical="center"/>
    </xf>
    <xf numFmtId="165" fontId="2" fillId="39" borderId="0" xfId="0" applyNumberFormat="1" applyFont="1" applyFill="1" applyBorder="1" applyAlignment="1">
      <alignment horizontal="center" vertical="center"/>
    </xf>
    <xf numFmtId="166" fontId="2" fillId="39" borderId="0" xfId="0" applyNumberFormat="1" applyFont="1" applyFill="1" applyBorder="1" applyAlignment="1">
      <alignment horizontal="center" vertical="center"/>
    </xf>
    <xf numFmtId="167" fontId="24" fillId="0" borderId="0" xfId="0" applyNumberFormat="1" applyFont="1" applyFill="1" applyAlignment="1">
      <alignment horizontal="left"/>
    </xf>
    <xf numFmtId="166" fontId="0" fillId="0" borderId="0" xfId="0" applyNumberFormat="1" applyBorder="1" applyAlignment="1">
      <alignment horizontal="center" vertical="center"/>
    </xf>
    <xf numFmtId="0" fontId="2" fillId="36" borderId="32" xfId="0" applyNumberFormat="1" applyFont="1" applyFill="1" applyBorder="1" applyAlignment="1">
      <alignment horizontal="center"/>
    </xf>
    <xf numFmtId="0" fontId="2" fillId="35" borderId="4" xfId="0" applyFont="1" applyFill="1" applyBorder="1" applyAlignment="1">
      <alignment horizontal="center" vertical="center"/>
    </xf>
    <xf numFmtId="0" fontId="22" fillId="2" borderId="0" xfId="0" applyFont="1" applyFill="1"/>
    <xf numFmtId="0" fontId="24" fillId="0" borderId="0" xfId="0" applyFont="1" applyAlignment="1">
      <alignment horizontal="center"/>
    </xf>
    <xf numFmtId="0" fontId="0" fillId="2" borderId="24" xfId="0" applyFont="1" applyFill="1" applyBorder="1" applyAlignment="1">
      <alignment horizontal="center" vertical="center"/>
    </xf>
    <xf numFmtId="166" fontId="0" fillId="2" borderId="25" xfId="0" applyNumberFormat="1" applyFill="1" applyBorder="1" applyAlignment="1">
      <alignment horizontal="center" vertical="center"/>
    </xf>
    <xf numFmtId="0" fontId="2" fillId="35" borderId="3" xfId="0" applyFont="1" applyFill="1" applyBorder="1" applyAlignment="1">
      <alignment horizontal="center" vertical="center"/>
    </xf>
    <xf numFmtId="166" fontId="2" fillId="35" borderId="5" xfId="0" applyNumberFormat="1" applyFont="1" applyFill="1" applyBorder="1" applyAlignment="1">
      <alignment horizontal="center" vertical="center"/>
    </xf>
    <xf numFmtId="0" fontId="27" fillId="2" borderId="0" xfId="0" applyFont="1" applyFill="1" applyBorder="1" applyAlignment="1">
      <alignment horizontal="left" vertical="center"/>
    </xf>
    <xf numFmtId="0" fontId="22" fillId="2" borderId="41" xfId="0" applyFont="1" applyFill="1" applyBorder="1" applyAlignment="1">
      <alignment horizontal="center" vertical="center"/>
    </xf>
    <xf numFmtId="0" fontId="2" fillId="2" borderId="0" xfId="0" applyFont="1" applyFill="1" applyBorder="1" applyAlignment="1">
      <alignment horizontal="center"/>
    </xf>
    <xf numFmtId="168" fontId="22" fillId="2" borderId="41" xfId="0" applyNumberFormat="1" applyFont="1" applyFill="1" applyBorder="1" applyAlignment="1">
      <alignment horizontal="center" vertical="center" wrapText="1"/>
    </xf>
    <xf numFmtId="0" fontId="0" fillId="2" borderId="41" xfId="0" applyFont="1" applyFill="1" applyBorder="1" applyAlignment="1">
      <alignment vertical="center"/>
    </xf>
    <xf numFmtId="0" fontId="22" fillId="2" borderId="41" xfId="0" applyFont="1" applyFill="1" applyBorder="1" applyAlignment="1">
      <alignment horizontal="center" vertical="center" wrapText="1"/>
    </xf>
    <xf numFmtId="166" fontId="2" fillId="2" borderId="0" xfId="0" applyNumberFormat="1" applyFont="1" applyFill="1" applyBorder="1" applyAlignment="1">
      <alignment horizontal="center"/>
    </xf>
    <xf numFmtId="0" fontId="6" fillId="2" borderId="0" xfId="0" applyFont="1" applyFill="1"/>
    <xf numFmtId="0" fontId="23" fillId="2" borderId="0" xfId="0" applyFont="1" applyFill="1" applyBorder="1" applyAlignment="1">
      <alignment horizontal="center"/>
    </xf>
    <xf numFmtId="0" fontId="24" fillId="2" borderId="0" xfId="0" applyFont="1" applyFill="1" applyAlignment="1">
      <alignment horizontal="center"/>
    </xf>
    <xf numFmtId="166" fontId="24" fillId="2" borderId="0" xfId="0" applyNumberFormat="1" applyFont="1" applyFill="1" applyAlignment="1">
      <alignment horizontal="center"/>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4" fillId="0" borderId="0" xfId="0" applyFont="1" applyFill="1" applyAlignment="1">
      <alignment horizontal="center"/>
    </xf>
    <xf numFmtId="0" fontId="0" fillId="0" borderId="24" xfId="0" applyFill="1" applyBorder="1" applyAlignment="1">
      <alignment horizontal="center"/>
    </xf>
    <xf numFmtId="0" fontId="2" fillId="34" borderId="4"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0" fillId="0" borderId="4" xfId="0" applyBorder="1" applyAlignment="1">
      <alignment horizontal="center" vertical="center"/>
    </xf>
    <xf numFmtId="165" fontId="0" fillId="0" borderId="4" xfId="0" applyNumberFormat="1" applyBorder="1" applyAlignment="1">
      <alignment horizontal="center" vertical="center"/>
    </xf>
    <xf numFmtId="166" fontId="0" fillId="0" borderId="50" xfId="0" applyNumberFormat="1" applyBorder="1" applyAlignment="1">
      <alignment horizontal="center" vertical="center"/>
    </xf>
    <xf numFmtId="165" fontId="0" fillId="2" borderId="27" xfId="0" applyNumberFormat="1" applyFill="1" applyBorder="1" applyAlignment="1">
      <alignment horizontal="center"/>
    </xf>
    <xf numFmtId="0" fontId="2" fillId="34" borderId="36" xfId="0" applyFont="1" applyFill="1" applyBorder="1" applyAlignment="1">
      <alignment horizontal="center" vertical="center" wrapText="1"/>
    </xf>
    <xf numFmtId="0" fontId="0" fillId="0" borderId="31" xfId="0" applyBorder="1" applyAlignment="1">
      <alignment horizontal="center" vertical="center"/>
    </xf>
    <xf numFmtId="14" fontId="0" fillId="0" borderId="0" xfId="0" applyNumberFormat="1" applyFont="1" applyFill="1" applyAlignment="1">
      <alignment horizontal="center"/>
    </xf>
    <xf numFmtId="0" fontId="2" fillId="35" borderId="19" xfId="0" applyFont="1" applyFill="1" applyBorder="1" applyAlignment="1">
      <alignment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0" fillId="40" borderId="24" xfId="0" applyFont="1" applyFill="1" applyBorder="1" applyAlignment="1">
      <alignment horizontal="center" vertical="center"/>
    </xf>
    <xf numFmtId="166" fontId="0" fillId="40" borderId="25" xfId="0" applyNumberFormat="1" applyFill="1" applyBorder="1" applyAlignment="1">
      <alignment horizontal="center"/>
    </xf>
    <xf numFmtId="0" fontId="20" fillId="0" borderId="0" xfId="0" applyFont="1" applyAlignment="1">
      <alignment horizontal="center"/>
    </xf>
    <xf numFmtId="166" fontId="0" fillId="2" borderId="28" xfId="0" applyNumberFormat="1" applyFill="1" applyBorder="1" applyAlignment="1">
      <alignment horizontal="center"/>
    </xf>
    <xf numFmtId="0" fontId="0" fillId="0" borderId="27" xfId="0" applyFill="1" applyBorder="1" applyAlignment="1">
      <alignment horizontal="center"/>
    </xf>
    <xf numFmtId="0" fontId="0" fillId="0" borderId="37" xfId="0" applyFill="1" applyBorder="1" applyAlignment="1">
      <alignment horizontal="center"/>
    </xf>
    <xf numFmtId="0" fontId="2" fillId="37" borderId="35" xfId="0" applyFont="1" applyFill="1" applyBorder="1" applyAlignment="1">
      <alignment horizontal="left"/>
    </xf>
    <xf numFmtId="166" fontId="2" fillId="35" borderId="21" xfId="0" applyNumberFormat="1" applyFont="1" applyFill="1" applyBorder="1" applyAlignment="1">
      <alignment horizontal="center" vertical="center"/>
    </xf>
    <xf numFmtId="165" fontId="0" fillId="40" borderId="24" xfId="68" applyNumberFormat="1" applyFont="1" applyFill="1" applyBorder="1" applyAlignment="1">
      <alignment horizontal="center"/>
    </xf>
    <xf numFmtId="0" fontId="0" fillId="2" borderId="27" xfId="0" applyFont="1" applyFill="1" applyBorder="1" applyAlignment="1">
      <alignment horizontal="center" vertical="center"/>
    </xf>
    <xf numFmtId="0" fontId="0" fillId="40" borderId="27" xfId="0" applyFont="1" applyFill="1" applyBorder="1" applyAlignment="1">
      <alignment horizontal="center" vertical="center"/>
    </xf>
    <xf numFmtId="165" fontId="0" fillId="40" borderId="27" xfId="68" applyNumberFormat="1" applyFont="1" applyFill="1" applyBorder="1" applyAlignment="1">
      <alignment horizontal="center"/>
    </xf>
    <xf numFmtId="166" fontId="0" fillId="40" borderId="28" xfId="0" applyNumberFormat="1" applyFill="1" applyBorder="1" applyAlignment="1">
      <alignment horizontal="center"/>
    </xf>
    <xf numFmtId="0" fontId="2" fillId="37" borderId="3" xfId="0" applyNumberFormat="1" applyFont="1" applyFill="1" applyBorder="1" applyAlignment="1">
      <alignment horizontal="center" vertical="center"/>
    </xf>
    <xf numFmtId="0" fontId="2" fillId="37" borderId="4" xfId="0" applyNumberFormat="1" applyFont="1" applyFill="1" applyBorder="1" applyAlignment="1">
      <alignment horizontal="center" vertical="center"/>
    </xf>
    <xf numFmtId="165" fontId="2" fillId="37" borderId="4" xfId="68" applyNumberFormat="1" applyFont="1" applyFill="1" applyBorder="1" applyAlignment="1">
      <alignment horizontal="center" vertical="center"/>
    </xf>
    <xf numFmtId="166" fontId="2" fillId="37" borderId="5" xfId="0" applyNumberFormat="1" applyFont="1" applyFill="1" applyBorder="1" applyAlignment="1">
      <alignment horizontal="center" vertical="center"/>
    </xf>
    <xf numFmtId="0" fontId="22" fillId="36" borderId="54" xfId="0" applyFont="1" applyFill="1" applyBorder="1" applyAlignment="1">
      <alignment horizontal="left"/>
    </xf>
    <xf numFmtId="0" fontId="22" fillId="36" borderId="55" xfId="0" applyFont="1" applyFill="1" applyBorder="1"/>
    <xf numFmtId="0" fontId="2" fillId="35" borderId="16" xfId="0" applyFont="1" applyFill="1" applyBorder="1" applyAlignment="1">
      <alignment horizontal="center" vertical="center"/>
    </xf>
    <xf numFmtId="0" fontId="2" fillId="0" borderId="0" xfId="0" applyFont="1" applyFill="1"/>
    <xf numFmtId="0" fontId="24" fillId="0" borderId="0" xfId="0" applyFont="1" applyAlignment="1"/>
    <xf numFmtId="0" fontId="0" fillId="0" borderId="0" xfId="0" applyFont="1" applyAlignment="1"/>
    <xf numFmtId="0" fontId="0" fillId="0" borderId="0" xfId="0" applyFont="1" applyFill="1" applyAlignment="1"/>
    <xf numFmtId="166" fontId="0" fillId="0" borderId="0" xfId="0" applyNumberFormat="1" applyFont="1" applyAlignment="1"/>
    <xf numFmtId="0" fontId="24" fillId="0" borderId="0" xfId="0" applyFont="1" applyFill="1" applyAlignment="1">
      <alignment horizontal="left"/>
    </xf>
    <xf numFmtId="166" fontId="0" fillId="0" borderId="0" xfId="0" applyNumberFormat="1" applyFont="1" applyFill="1" applyAlignment="1">
      <alignment horizontal="center"/>
    </xf>
    <xf numFmtId="0" fontId="20" fillId="0" borderId="0" xfId="0" applyFont="1" applyAlignment="1">
      <alignment horizontal="left"/>
    </xf>
    <xf numFmtId="0" fontId="20" fillId="0" borderId="0" xfId="0" applyFont="1"/>
    <xf numFmtId="0" fontId="20" fillId="0" borderId="0" xfId="0" applyFont="1" applyFill="1"/>
    <xf numFmtId="0" fontId="0" fillId="2" borderId="57" xfId="0" applyFont="1" applyFill="1" applyBorder="1" applyAlignment="1">
      <alignment horizontal="left" wrapText="1"/>
    </xf>
    <xf numFmtId="166" fontId="0" fillId="2" borderId="58" xfId="0" applyNumberFormat="1" applyFill="1" applyBorder="1" applyAlignment="1">
      <alignment horizontal="center" vertical="center"/>
    </xf>
    <xf numFmtId="165" fontId="3" fillId="2" borderId="24" xfId="68" applyNumberFormat="1" applyFont="1" applyFill="1" applyBorder="1" applyAlignment="1">
      <alignment horizontal="center" vertical="center"/>
    </xf>
    <xf numFmtId="165" fontId="3" fillId="2" borderId="27" xfId="68" applyNumberFormat="1" applyFont="1" applyFill="1" applyBorder="1" applyAlignment="1">
      <alignment horizontal="center" vertical="center"/>
    </xf>
    <xf numFmtId="0" fontId="2" fillId="36" borderId="4" xfId="0" applyNumberFormat="1" applyFont="1" applyFill="1" applyBorder="1" applyAlignment="1">
      <alignment horizontal="center"/>
    </xf>
    <xf numFmtId="165" fontId="2" fillId="36" borderId="4" xfId="68" applyNumberFormat="1" applyFont="1" applyFill="1" applyBorder="1" applyAlignment="1">
      <alignment horizontal="center"/>
    </xf>
    <xf numFmtId="166" fontId="2" fillId="36" borderId="5" xfId="0" applyNumberFormat="1" applyFont="1" applyFill="1" applyBorder="1" applyAlignment="1">
      <alignment horizontal="center"/>
    </xf>
    <xf numFmtId="166" fontId="0" fillId="0" borderId="25" xfId="0" applyNumberFormat="1" applyBorder="1" applyAlignment="1">
      <alignment horizontal="center" vertical="center"/>
    </xf>
    <xf numFmtId="166" fontId="0" fillId="0" borderId="28" xfId="0" applyNumberFormat="1" applyBorder="1" applyAlignment="1">
      <alignment horizontal="center" vertical="center"/>
    </xf>
    <xf numFmtId="0" fontId="0" fillId="0" borderId="29" xfId="0" applyFill="1" applyBorder="1" applyAlignment="1">
      <alignment horizontal="center"/>
    </xf>
    <xf numFmtId="166" fontId="0" fillId="2" borderId="34" xfId="0" applyNumberFormat="1" applyFill="1" applyBorder="1" applyAlignment="1">
      <alignment horizontal="center"/>
    </xf>
    <xf numFmtId="0" fontId="0" fillId="40" borderId="29" xfId="0" applyFont="1" applyFill="1" applyBorder="1" applyAlignment="1">
      <alignment horizontal="center" vertical="center"/>
    </xf>
    <xf numFmtId="165" fontId="0" fillId="40" borderId="29" xfId="68" applyNumberFormat="1" applyFont="1" applyFill="1" applyBorder="1" applyAlignment="1">
      <alignment horizontal="center"/>
    </xf>
    <xf numFmtId="166" fontId="0" fillId="40" borderId="34" xfId="0" applyNumberFormat="1" applyFill="1" applyBorder="1" applyAlignment="1">
      <alignment horizontal="center"/>
    </xf>
    <xf numFmtId="0" fontId="2" fillId="35" borderId="17" xfId="0" applyFont="1" applyFill="1" applyBorder="1" applyAlignment="1">
      <alignment horizontal="center" vertical="center"/>
    </xf>
    <xf numFmtId="166" fontId="2" fillId="35" borderId="18" xfId="0" applyNumberFormat="1" applyFont="1" applyFill="1" applyBorder="1" applyAlignment="1">
      <alignment horizontal="center" vertical="center"/>
    </xf>
    <xf numFmtId="0" fontId="0" fillId="2" borderId="23" xfId="0" applyNumberFormat="1" applyFill="1" applyBorder="1" applyAlignment="1">
      <alignment horizontal="center" vertical="center"/>
    </xf>
    <xf numFmtId="0" fontId="0" fillId="2" borderId="24" xfId="0" applyNumberFormat="1" applyFill="1" applyBorder="1" applyAlignment="1">
      <alignment horizontal="center" vertical="center"/>
    </xf>
    <xf numFmtId="165" fontId="0" fillId="2" borderId="24" xfId="68" applyNumberFormat="1" applyFont="1" applyFill="1" applyBorder="1" applyAlignment="1">
      <alignment horizontal="center" vertical="center"/>
    </xf>
    <xf numFmtId="6" fontId="0" fillId="2" borderId="0" xfId="0" applyNumberFormat="1" applyFill="1" applyBorder="1" applyAlignment="1">
      <alignment horizontal="center"/>
    </xf>
    <xf numFmtId="167" fontId="24" fillId="0" borderId="0" xfId="0" applyNumberFormat="1" applyFont="1" applyFill="1" applyAlignment="1">
      <alignment horizontal="center"/>
    </xf>
    <xf numFmtId="0" fontId="0" fillId="2" borderId="0" xfId="0" applyNumberFormat="1" applyFill="1"/>
    <xf numFmtId="0" fontId="0" fillId="2" borderId="64" xfId="0" applyFill="1" applyBorder="1" applyAlignment="1">
      <alignment horizontal="center" vertical="center" wrapText="1"/>
    </xf>
    <xf numFmtId="167" fontId="24" fillId="2" borderId="0" xfId="0" applyNumberFormat="1" applyFont="1" applyFill="1" applyAlignment="1">
      <alignment horizontal="left"/>
    </xf>
    <xf numFmtId="167" fontId="24" fillId="2" borderId="0" xfId="0" applyNumberFormat="1" applyFont="1" applyFill="1" applyAlignment="1">
      <alignment horizontal="center"/>
    </xf>
    <xf numFmtId="0" fontId="2" fillId="36" borderId="52" xfId="0" applyFont="1" applyFill="1" applyBorder="1" applyAlignment="1">
      <alignment horizontal="left"/>
    </xf>
    <xf numFmtId="165" fontId="2" fillId="36" borderId="4" xfId="68" applyNumberFormat="1" applyFont="1" applyFill="1" applyBorder="1" applyAlignment="1">
      <alignment horizontal="center" vertical="center"/>
    </xf>
    <xf numFmtId="166" fontId="2" fillId="36" borderId="5" xfId="0" applyNumberFormat="1" applyFont="1" applyFill="1" applyBorder="1" applyAlignment="1">
      <alignment horizontal="center" vertical="center"/>
    </xf>
    <xf numFmtId="0" fontId="0" fillId="2" borderId="0" xfId="0" quotePrefix="1" applyFill="1" applyAlignment="1">
      <alignment horizont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165" fontId="0" fillId="2" borderId="16" xfId="68" applyNumberFormat="1" applyFont="1" applyFill="1" applyBorder="1" applyAlignment="1">
      <alignment horizontal="center" vertical="center"/>
    </xf>
    <xf numFmtId="0" fontId="0" fillId="2" borderId="0" xfId="0" applyFill="1" applyBorder="1" applyAlignment="1">
      <alignment horizontal="left"/>
    </xf>
    <xf numFmtId="0" fontId="2" fillId="35" borderId="68" xfId="0" applyFont="1" applyFill="1" applyBorder="1" applyAlignment="1">
      <alignment horizontal="center" vertical="center"/>
    </xf>
    <xf numFmtId="0" fontId="2" fillId="36" borderId="52" xfId="0" applyFont="1" applyFill="1" applyBorder="1" applyAlignment="1"/>
    <xf numFmtId="169" fontId="2" fillId="36" borderId="54" xfId="0" applyNumberFormat="1" applyFont="1" applyFill="1" applyBorder="1" applyAlignment="1">
      <alignment horizontal="center"/>
    </xf>
    <xf numFmtId="169" fontId="22" fillId="36" borderId="32" xfId="0" applyNumberFormat="1" applyFont="1" applyFill="1" applyBorder="1" applyAlignment="1">
      <alignment horizontal="center"/>
    </xf>
    <xf numFmtId="169" fontId="22" fillId="36" borderId="33" xfId="0" applyNumberFormat="1" applyFont="1" applyFill="1" applyBorder="1" applyAlignment="1">
      <alignment horizontal="center"/>
    </xf>
    <xf numFmtId="169" fontId="0" fillId="2" borderId="0" xfId="0" applyNumberFormat="1" applyFill="1"/>
    <xf numFmtId="0" fontId="0" fillId="2" borderId="64" xfId="0" applyFont="1" applyFill="1" applyBorder="1" applyAlignment="1">
      <alignment horizontal="left"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52" xfId="0" applyBorder="1" applyAlignment="1">
      <alignment wrapText="1"/>
    </xf>
    <xf numFmtId="0" fontId="0" fillId="0" borderId="56" xfId="0" applyBorder="1" applyAlignment="1">
      <alignment horizontal="center" vertical="center"/>
    </xf>
    <xf numFmtId="0" fontId="0" fillId="0" borderId="29" xfId="0" applyBorder="1" applyAlignment="1">
      <alignment horizontal="center" vertical="center"/>
    </xf>
    <xf numFmtId="165" fontId="0" fillId="0" borderId="29" xfId="0" applyNumberFormat="1" applyBorder="1" applyAlignment="1">
      <alignment horizontal="center" vertical="center"/>
    </xf>
    <xf numFmtId="166" fontId="0" fillId="0" borderId="69" xfId="0" applyNumberFormat="1" applyBorder="1" applyAlignment="1">
      <alignment horizontal="center" vertical="center"/>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0" borderId="64" xfId="0" applyBorder="1" applyAlignment="1">
      <alignment horizontal="left"/>
    </xf>
    <xf numFmtId="0" fontId="0" fillId="0" borderId="17" xfId="0" applyNumberFormat="1" applyFill="1" applyBorder="1" applyAlignment="1">
      <alignment horizontal="center"/>
    </xf>
    <xf numFmtId="0" fontId="0" fillId="0" borderId="16" xfId="0" applyNumberFormat="1" applyFill="1" applyBorder="1" applyAlignment="1">
      <alignment horizontal="center"/>
    </xf>
    <xf numFmtId="166" fontId="0" fillId="0" borderId="18" xfId="0" applyNumberFormat="1" applyFill="1" applyBorder="1" applyAlignment="1">
      <alignment horizontal="center"/>
    </xf>
    <xf numFmtId="0" fontId="0" fillId="0" borderId="23" xfId="0" applyNumberFormat="1" applyFill="1" applyBorder="1" applyAlignment="1">
      <alignment horizontal="center"/>
    </xf>
    <xf numFmtId="0" fontId="0" fillId="0" borderId="24" xfId="0" applyNumberFormat="1" applyFill="1" applyBorder="1" applyAlignment="1">
      <alignment horizontal="center"/>
    </xf>
    <xf numFmtId="166" fontId="0" fillId="0" borderId="25" xfId="0" applyNumberFormat="1" applyFill="1" applyBorder="1" applyAlignment="1">
      <alignment horizontal="center"/>
    </xf>
    <xf numFmtId="0" fontId="0" fillId="0" borderId="70" xfId="0" applyBorder="1" applyAlignment="1">
      <alignment horizontal="left"/>
    </xf>
    <xf numFmtId="0" fontId="0" fillId="0" borderId="62" xfId="0" applyNumberFormat="1" applyFill="1" applyBorder="1" applyAlignment="1">
      <alignment horizontal="center"/>
    </xf>
    <xf numFmtId="0" fontId="0" fillId="0" borderId="29" xfId="0" applyNumberFormat="1" applyFill="1" applyBorder="1" applyAlignment="1">
      <alignment horizontal="center"/>
    </xf>
    <xf numFmtId="166" fontId="0" fillId="0" borderId="34" xfId="0" applyNumberFormat="1" applyFill="1" applyBorder="1" applyAlignment="1">
      <alignment horizontal="center"/>
    </xf>
    <xf numFmtId="0" fontId="2" fillId="36" borderId="35" xfId="0" applyFont="1" applyFill="1" applyBorder="1" applyAlignment="1"/>
    <xf numFmtId="0" fontId="22" fillId="36" borderId="32" xfId="0" applyNumberFormat="1" applyFont="1" applyFill="1" applyBorder="1" applyAlignment="1">
      <alignment horizontal="center"/>
    </xf>
    <xf numFmtId="165" fontId="2" fillId="36" borderId="32" xfId="0" applyNumberFormat="1" applyFont="1" applyFill="1" applyBorder="1" applyAlignment="1">
      <alignment horizontal="center"/>
    </xf>
    <xf numFmtId="166" fontId="22" fillId="36" borderId="33" xfId="0" applyNumberFormat="1" applyFont="1" applyFill="1" applyBorder="1" applyAlignment="1">
      <alignment horizontal="center"/>
    </xf>
    <xf numFmtId="0" fontId="2" fillId="34" borderId="30" xfId="0" applyFont="1" applyFill="1" applyBorder="1" applyAlignment="1">
      <alignment vertical="center"/>
    </xf>
    <xf numFmtId="0" fontId="0" fillId="2" borderId="17" xfId="0" applyNumberFormat="1" applyFont="1" applyFill="1" applyBorder="1" applyAlignment="1">
      <alignment horizontal="center" vertical="center"/>
    </xf>
    <xf numFmtId="0" fontId="0" fillId="2" borderId="16" xfId="0" applyNumberFormat="1" applyFont="1" applyFill="1" applyBorder="1" applyAlignment="1">
      <alignment horizontal="center" vertical="center"/>
    </xf>
    <xf numFmtId="0" fontId="0" fillId="2" borderId="23" xfId="0" applyNumberFormat="1" applyFont="1" applyFill="1" applyBorder="1" applyAlignment="1">
      <alignment horizontal="center" vertical="center"/>
    </xf>
    <xf numFmtId="0" fontId="0" fillId="2" borderId="24" xfId="0" applyNumberFormat="1" applyFont="1" applyFill="1" applyBorder="1" applyAlignment="1">
      <alignment horizontal="center" vertical="center"/>
    </xf>
    <xf numFmtId="0" fontId="2" fillId="36" borderId="32" xfId="0" applyNumberFormat="1" applyFont="1" applyFill="1" applyBorder="1" applyAlignment="1">
      <alignment horizontal="center" vertical="center"/>
    </xf>
    <xf numFmtId="0" fontId="2" fillId="34" borderId="71" xfId="0" applyFont="1" applyFill="1" applyBorder="1" applyAlignment="1">
      <alignment horizontal="center" vertical="center" wrapText="1"/>
    </xf>
    <xf numFmtId="0" fontId="0" fillId="0" borderId="24" xfId="0" applyNumberFormat="1" applyFont="1" applyFill="1" applyBorder="1" applyAlignment="1">
      <alignment horizontal="center"/>
    </xf>
    <xf numFmtId="165" fontId="0" fillId="2" borderId="24" xfId="0" applyNumberFormat="1" applyFill="1" applyBorder="1" applyAlignment="1">
      <alignment horizontal="center" vertical="center"/>
    </xf>
    <xf numFmtId="166" fontId="0" fillId="0" borderId="25" xfId="0" applyNumberFormat="1" applyFont="1" applyFill="1" applyBorder="1" applyAlignment="1">
      <alignment horizontal="center"/>
    </xf>
    <xf numFmtId="0" fontId="0" fillId="0" borderId="0" xfId="0" applyNumberFormat="1"/>
    <xf numFmtId="0" fontId="0" fillId="40" borderId="24" xfId="0" applyNumberFormat="1" applyFill="1" applyBorder="1" applyAlignment="1">
      <alignment horizontal="center"/>
    </xf>
    <xf numFmtId="0" fontId="0" fillId="40" borderId="25" xfId="0" applyNumberFormat="1" applyFill="1" applyBorder="1" applyAlignment="1">
      <alignment horizontal="center"/>
    </xf>
    <xf numFmtId="165" fontId="2" fillId="36" borderId="32" xfId="0" applyNumberFormat="1" applyFont="1" applyFill="1" applyBorder="1" applyAlignment="1">
      <alignment horizontal="center" vertical="center"/>
    </xf>
    <xf numFmtId="0" fontId="0" fillId="0" borderId="3" xfId="0" applyNumberFormat="1" applyFill="1" applyBorder="1" applyAlignment="1">
      <alignment horizontal="center"/>
    </xf>
    <xf numFmtId="0" fontId="0" fillId="0" borderId="4" xfId="0" applyNumberFormat="1" applyFill="1" applyBorder="1" applyAlignment="1">
      <alignment horizontal="center"/>
    </xf>
    <xf numFmtId="165" fontId="0" fillId="2" borderId="4" xfId="0" applyNumberFormat="1" applyFill="1" applyBorder="1" applyAlignment="1">
      <alignment horizontal="center" vertical="center"/>
    </xf>
    <xf numFmtId="166" fontId="0" fillId="0" borderId="5" xfId="0" applyNumberFormat="1" applyFill="1" applyBorder="1" applyAlignment="1">
      <alignment horizontal="center"/>
    </xf>
    <xf numFmtId="0" fontId="2" fillId="36" borderId="61" xfId="0" applyFont="1" applyFill="1" applyBorder="1" applyAlignment="1"/>
    <xf numFmtId="166" fontId="0" fillId="0" borderId="18" xfId="0" applyNumberFormat="1" applyBorder="1" applyAlignment="1">
      <alignment horizontal="center" vertical="center"/>
    </xf>
    <xf numFmtId="0" fontId="0" fillId="2" borderId="29" xfId="0" applyNumberFormat="1" applyFont="1" applyFill="1" applyBorder="1" applyAlignment="1">
      <alignment horizontal="center" vertical="center"/>
    </xf>
    <xf numFmtId="166" fontId="0" fillId="0" borderId="34" xfId="0" applyNumberFormat="1" applyBorder="1" applyAlignment="1">
      <alignment horizontal="center" vertical="center"/>
    </xf>
    <xf numFmtId="165" fontId="0" fillId="2" borderId="29" xfId="68" applyNumberFormat="1" applyFont="1" applyFill="1" applyBorder="1" applyAlignment="1">
      <alignment horizontal="center" vertical="center"/>
    </xf>
    <xf numFmtId="0" fontId="0" fillId="2" borderId="63" xfId="0" applyFill="1" applyBorder="1" applyAlignment="1">
      <alignment horizontal="left"/>
    </xf>
    <xf numFmtId="0" fontId="0" fillId="2" borderId="64" xfId="0" applyFill="1" applyBorder="1" applyAlignment="1">
      <alignment horizontal="left"/>
    </xf>
    <xf numFmtId="0" fontId="0" fillId="2" borderId="56" xfId="0" applyFill="1" applyBorder="1" applyAlignment="1">
      <alignment horizontal="left"/>
    </xf>
    <xf numFmtId="0" fontId="0" fillId="2" borderId="62" xfId="0" applyNumberFormat="1" applyFont="1" applyFill="1" applyBorder="1" applyAlignment="1">
      <alignment horizontal="center" vertical="center"/>
    </xf>
    <xf numFmtId="0" fontId="2" fillId="35" borderId="30" xfId="0" applyFont="1" applyFill="1" applyBorder="1" applyAlignment="1">
      <alignment horizontal="center" vertical="center" wrapText="1"/>
    </xf>
    <xf numFmtId="0" fontId="2" fillId="35" borderId="59" xfId="0" applyFont="1" applyFill="1" applyBorder="1" applyAlignment="1">
      <alignment horizontal="center" vertical="center"/>
    </xf>
    <xf numFmtId="0" fontId="2" fillId="35" borderId="60" xfId="0" applyFont="1" applyFill="1" applyBorder="1" applyAlignment="1">
      <alignment horizontal="center" vertical="center"/>
    </xf>
    <xf numFmtId="166" fontId="2" fillId="41" borderId="53" xfId="0" applyNumberFormat="1" applyFont="1" applyFill="1" applyBorder="1" applyAlignment="1">
      <alignment horizontal="center" vertical="center"/>
    </xf>
    <xf numFmtId="164" fontId="24" fillId="0" borderId="6" xfId="0" applyNumberFormat="1" applyFont="1" applyFill="1" applyBorder="1" applyAlignment="1">
      <alignment horizontal="center" vertical="center"/>
    </xf>
    <xf numFmtId="164" fontId="24" fillId="0" borderId="44" xfId="0" applyNumberFormat="1" applyFont="1" applyFill="1" applyBorder="1" applyAlignment="1">
      <alignment horizontal="center" vertical="center"/>
    </xf>
    <xf numFmtId="0" fontId="2" fillId="37" borderId="61" xfId="0" applyFont="1" applyFill="1" applyBorder="1" applyAlignment="1">
      <alignment horizontal="left"/>
    </xf>
    <xf numFmtId="0" fontId="2" fillId="37" borderId="32" xfId="0" applyNumberFormat="1" applyFont="1" applyFill="1" applyBorder="1" applyAlignment="1">
      <alignment horizontal="center" vertical="center"/>
    </xf>
    <xf numFmtId="165" fontId="2" fillId="37" borderId="32" xfId="68" applyNumberFormat="1" applyFont="1" applyFill="1" applyBorder="1" applyAlignment="1">
      <alignment horizontal="center" vertical="center"/>
    </xf>
    <xf numFmtId="166" fontId="2" fillId="37" borderId="33" xfId="0" applyNumberFormat="1" applyFont="1" applyFill="1" applyBorder="1" applyAlignment="1">
      <alignment horizontal="center" vertical="center"/>
    </xf>
    <xf numFmtId="0" fontId="0" fillId="40" borderId="23" xfId="0" applyFill="1" applyBorder="1" applyAlignment="1">
      <alignment horizontal="center" vertical="center"/>
    </xf>
    <xf numFmtId="0" fontId="0" fillId="40" borderId="24" xfId="0" applyFill="1" applyBorder="1" applyAlignment="1">
      <alignment horizontal="center" vertical="center"/>
    </xf>
    <xf numFmtId="0" fontId="0" fillId="40" borderId="25" xfId="0" applyFill="1" applyBorder="1" applyAlignment="1">
      <alignment horizontal="center" vertical="center"/>
    </xf>
    <xf numFmtId="0" fontId="0" fillId="40" borderId="27" xfId="0" applyFill="1" applyBorder="1" applyAlignment="1">
      <alignment horizontal="center" vertical="center"/>
    </xf>
    <xf numFmtId="0" fontId="0" fillId="40" borderId="28" xfId="0"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165" fontId="0" fillId="2" borderId="27" xfId="68" applyNumberFormat="1" applyFont="1" applyFill="1" applyBorder="1" applyAlignment="1">
      <alignment horizontal="center" vertical="center"/>
    </xf>
    <xf numFmtId="166" fontId="0" fillId="2" borderId="28" xfId="0" applyNumberFormat="1" applyFill="1" applyBorder="1" applyAlignment="1">
      <alignment horizontal="center" vertical="center"/>
    </xf>
    <xf numFmtId="0" fontId="0" fillId="2" borderId="57" xfId="0" applyFont="1" applyFill="1" applyBorder="1" applyAlignment="1">
      <alignment horizontal="left" vertical="center" wrapText="1"/>
    </xf>
    <xf numFmtId="165" fontId="0" fillId="2" borderId="29" xfId="0" applyNumberFormat="1" applyFill="1" applyBorder="1" applyAlignment="1">
      <alignment horizontal="center"/>
    </xf>
    <xf numFmtId="169" fontId="0" fillId="2" borderId="23" xfId="0" applyNumberFormat="1" applyFill="1" applyBorder="1" applyAlignment="1">
      <alignment horizontal="center" vertical="center"/>
    </xf>
    <xf numFmtId="169" fontId="0" fillId="2" borderId="72" xfId="0" applyNumberFormat="1" applyFill="1" applyBorder="1" applyAlignment="1">
      <alignment horizontal="center" vertical="center"/>
    </xf>
    <xf numFmtId="164" fontId="24" fillId="38" borderId="65" xfId="0" applyNumberFormat="1" applyFont="1" applyFill="1" applyBorder="1" applyAlignment="1">
      <alignment vertical="center"/>
    </xf>
    <xf numFmtId="166" fontId="22" fillId="38" borderId="73" xfId="0" applyNumberFormat="1" applyFont="1" applyFill="1" applyBorder="1" applyAlignment="1">
      <alignment horizontal="left"/>
    </xf>
    <xf numFmtId="166" fontId="2" fillId="38" borderId="74" xfId="0" applyNumberFormat="1" applyFont="1" applyFill="1" applyBorder="1" applyAlignment="1">
      <alignment horizontal="center" vertical="center"/>
    </xf>
    <xf numFmtId="0" fontId="0" fillId="40" borderId="29" xfId="0" applyNumberFormat="1" applyFill="1" applyBorder="1" applyAlignment="1">
      <alignment horizontal="center"/>
    </xf>
    <xf numFmtId="0" fontId="0" fillId="40" borderId="34" xfId="0" applyNumberFormat="1" applyFill="1" applyBorder="1" applyAlignment="1">
      <alignment horizontal="center"/>
    </xf>
    <xf numFmtId="0" fontId="0" fillId="0" borderId="74" xfId="0" applyNumberFormat="1" applyFill="1" applyBorder="1" applyAlignment="1">
      <alignment horizontal="center"/>
    </xf>
    <xf numFmtId="0" fontId="0" fillId="0" borderId="75" xfId="0" applyNumberFormat="1" applyFont="1" applyFill="1" applyBorder="1" applyAlignment="1">
      <alignment horizontal="center"/>
    </xf>
    <xf numFmtId="0" fontId="2" fillId="36" borderId="76" xfId="0" applyNumberFormat="1" applyFont="1" applyFill="1" applyBorder="1" applyAlignment="1">
      <alignment horizontal="center"/>
    </xf>
    <xf numFmtId="0" fontId="0" fillId="0" borderId="72" xfId="0" applyBorder="1" applyAlignment="1">
      <alignment horizontal="left"/>
    </xf>
    <xf numFmtId="0" fontId="0" fillId="0" borderId="51" xfId="0" applyBorder="1" applyAlignment="1">
      <alignment horizontal="left"/>
    </xf>
    <xf numFmtId="0" fontId="0" fillId="0" borderId="75" xfId="0" applyNumberFormat="1" applyFill="1" applyBorder="1" applyAlignment="1">
      <alignment horizontal="center"/>
    </xf>
    <xf numFmtId="0" fontId="0" fillId="0" borderId="77" xfId="0" applyBorder="1" applyAlignment="1">
      <alignment horizontal="left"/>
    </xf>
    <xf numFmtId="0" fontId="0" fillId="0" borderId="78" xfId="0" applyBorder="1" applyAlignment="1">
      <alignment horizontal="left"/>
    </xf>
    <xf numFmtId="0" fontId="2" fillId="34" borderId="35" xfId="0" applyFont="1" applyFill="1" applyBorder="1" applyAlignment="1">
      <alignment vertical="center"/>
    </xf>
    <xf numFmtId="0" fontId="2" fillId="35" borderId="71"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39" xfId="0" applyFont="1" applyFill="1" applyBorder="1" applyAlignment="1">
      <alignment horizontal="center" vertical="center"/>
    </xf>
    <xf numFmtId="0" fontId="2" fillId="37" borderId="36" xfId="0" applyNumberFormat="1" applyFont="1" applyFill="1" applyBorder="1" applyAlignment="1">
      <alignment horizontal="center" vertical="center"/>
    </xf>
    <xf numFmtId="0" fontId="2" fillId="35" borderId="79" xfId="0" applyFont="1" applyFill="1" applyBorder="1" applyAlignment="1">
      <alignment vertical="center"/>
    </xf>
    <xf numFmtId="0" fontId="0" fillId="2" borderId="22" xfId="0" applyFill="1" applyBorder="1" applyAlignment="1">
      <alignment horizontal="left"/>
    </xf>
    <xf numFmtId="0" fontId="0" fillId="2" borderId="72" xfId="0" applyFill="1" applyBorder="1" applyAlignment="1">
      <alignment horizontal="left" wrapText="1"/>
    </xf>
    <xf numFmtId="0" fontId="0" fillId="2" borderId="72" xfId="0" applyFill="1" applyBorder="1" applyAlignment="1">
      <alignment horizontal="left"/>
    </xf>
    <xf numFmtId="0" fontId="2" fillId="35" borderId="36" xfId="0" applyFont="1" applyFill="1" applyBorder="1" applyAlignment="1">
      <alignment horizontal="center" vertical="center"/>
    </xf>
    <xf numFmtId="0" fontId="0" fillId="0" borderId="43" xfId="0" applyFill="1" applyBorder="1" applyAlignment="1">
      <alignment horizontal="center"/>
    </xf>
    <xf numFmtId="0" fontId="0" fillId="0" borderId="39" xfId="0" applyFill="1" applyBorder="1" applyAlignment="1">
      <alignment horizontal="center"/>
    </xf>
    <xf numFmtId="0" fontId="2" fillId="35" borderId="35" xfId="0" applyFont="1" applyFill="1" applyBorder="1" applyAlignment="1">
      <alignment horizontal="center" vertical="center"/>
    </xf>
    <xf numFmtId="0" fontId="24" fillId="0" borderId="77" xfId="0" applyFont="1" applyBorder="1" applyAlignment="1">
      <alignment horizontal="left" vertical="top"/>
    </xf>
    <xf numFmtId="0" fontId="24" fillId="0" borderId="80" xfId="0" applyFont="1" applyBorder="1" applyAlignment="1">
      <alignment horizontal="left"/>
    </xf>
    <xf numFmtId="0" fontId="0" fillId="0" borderId="61" xfId="0" applyBorder="1" applyAlignment="1">
      <alignment wrapText="1"/>
    </xf>
    <xf numFmtId="0" fontId="0" fillId="2" borderId="74" xfId="0" applyFill="1" applyBorder="1" applyAlignment="1">
      <alignment horizontal="center"/>
    </xf>
    <xf numFmtId="0" fontId="0" fillId="2" borderId="39" xfId="0" applyFill="1" applyBorder="1" applyAlignment="1">
      <alignment horizontal="center"/>
    </xf>
    <xf numFmtId="0" fontId="0" fillId="2" borderId="25" xfId="0" applyFill="1" applyBorder="1" applyAlignment="1">
      <alignment horizontal="left"/>
    </xf>
    <xf numFmtId="0" fontId="0" fillId="2" borderId="25" xfId="0" applyFill="1" applyBorder="1" applyAlignment="1">
      <alignment horizontal="left" wrapText="1"/>
    </xf>
    <xf numFmtId="0" fontId="0" fillId="2" borderId="25" xfId="0" applyFill="1" applyBorder="1"/>
    <xf numFmtId="0" fontId="0" fillId="2" borderId="28" xfId="0" applyFill="1" applyBorder="1"/>
    <xf numFmtId="0" fontId="0" fillId="2" borderId="75" xfId="0" applyFont="1" applyFill="1" applyBorder="1" applyAlignment="1">
      <alignment horizontal="center" vertical="center"/>
    </xf>
    <xf numFmtId="0" fontId="2" fillId="37" borderId="76" xfId="0" applyNumberFormat="1" applyFont="1" applyFill="1" applyBorder="1" applyAlignment="1">
      <alignment horizontal="center" vertical="center"/>
    </xf>
    <xf numFmtId="0" fontId="0" fillId="2" borderId="51" xfId="0" applyFill="1" applyBorder="1" applyAlignment="1">
      <alignment horizontal="left"/>
    </xf>
    <xf numFmtId="0" fontId="0" fillId="2" borderId="81" xfId="0" applyFill="1" applyBorder="1" applyAlignment="1">
      <alignment horizontal="left"/>
    </xf>
    <xf numFmtId="0" fontId="0" fillId="2" borderId="43" xfId="0" applyFont="1" applyFill="1" applyBorder="1" applyAlignment="1">
      <alignment horizontal="center" vertical="center"/>
    </xf>
    <xf numFmtId="165" fontId="0" fillId="2" borderId="37" xfId="0" applyNumberFormat="1" applyFill="1" applyBorder="1" applyAlignment="1">
      <alignment horizontal="center"/>
    </xf>
    <xf numFmtId="166" fontId="0" fillId="2" borderId="81" xfId="0" applyNumberFormat="1" applyFill="1" applyBorder="1" applyAlignment="1">
      <alignment horizontal="center"/>
    </xf>
    <xf numFmtId="0" fontId="2" fillId="35" borderId="35" xfId="0" applyFont="1" applyFill="1" applyBorder="1" applyAlignment="1">
      <alignment vertical="center"/>
    </xf>
    <xf numFmtId="0" fontId="0" fillId="2" borderId="77" xfId="0" applyFill="1" applyBorder="1" applyAlignment="1">
      <alignment horizontal="left"/>
    </xf>
    <xf numFmtId="0" fontId="22" fillId="35" borderId="35" xfId="0" applyFont="1" applyFill="1" applyBorder="1" applyAlignment="1">
      <alignment horizontal="center" vertical="center" wrapText="1"/>
    </xf>
    <xf numFmtId="0" fontId="22" fillId="35" borderId="36" xfId="0" applyFont="1" applyFill="1" applyBorder="1" applyAlignment="1">
      <alignment horizontal="center" vertical="center"/>
    </xf>
    <xf numFmtId="0" fontId="22" fillId="35" borderId="4" xfId="0" applyFont="1" applyFill="1" applyBorder="1" applyAlignment="1">
      <alignment horizontal="center" vertical="center"/>
    </xf>
    <xf numFmtId="166" fontId="22" fillId="35" borderId="5" xfId="0" applyNumberFormat="1" applyFont="1" applyFill="1" applyBorder="1" applyAlignment="1">
      <alignment horizontal="center" vertical="center"/>
    </xf>
    <xf numFmtId="0" fontId="0" fillId="2" borderId="44" xfId="0" applyFill="1" applyBorder="1" applyAlignment="1">
      <alignment horizontal="center" vertical="center" wrapText="1"/>
    </xf>
    <xf numFmtId="0" fontId="0" fillId="2" borderId="34" xfId="0" applyFont="1" applyFill="1" applyBorder="1" applyAlignment="1">
      <alignment horizontal="center" wrapText="1"/>
    </xf>
    <xf numFmtId="0" fontId="0" fillId="2" borderId="56" xfId="0" applyFont="1" applyFill="1" applyBorder="1" applyAlignment="1">
      <alignment horizontal="left" wrapText="1"/>
    </xf>
    <xf numFmtId="169" fontId="0" fillId="2" borderId="62" xfId="0" applyNumberFormat="1" applyFill="1" applyBorder="1" applyAlignment="1">
      <alignment horizontal="center" vertical="center"/>
    </xf>
    <xf numFmtId="169" fontId="0" fillId="2" borderId="51" xfId="0" applyNumberFormat="1" applyFill="1" applyBorder="1" applyAlignment="1">
      <alignment horizontal="center" vertical="center"/>
    </xf>
    <xf numFmtId="0" fontId="0" fillId="2" borderId="34" xfId="0" applyFont="1" applyFill="1" applyBorder="1" applyAlignment="1">
      <alignment horizontal="left" wrapText="1"/>
    </xf>
    <xf numFmtId="0" fontId="0" fillId="0" borderId="52" xfId="0" applyBorder="1" applyAlignment="1">
      <alignment horizontal="left"/>
    </xf>
    <xf numFmtId="0" fontId="0" fillId="0" borderId="74" xfId="0" applyFont="1" applyFill="1" applyBorder="1" applyAlignment="1">
      <alignment horizontal="center" vertical="center"/>
    </xf>
    <xf numFmtId="0" fontId="0" fillId="0" borderId="39" xfId="0" applyFont="1" applyFill="1" applyBorder="1" applyAlignment="1">
      <alignment horizontal="center" vertical="center"/>
    </xf>
    <xf numFmtId="0" fontId="2" fillId="36" borderId="36" xfId="0" applyNumberFormat="1" applyFont="1" applyFill="1" applyBorder="1" applyAlignment="1">
      <alignment horizontal="center"/>
    </xf>
    <xf numFmtId="0" fontId="0" fillId="2" borderId="77" xfId="0" applyFont="1" applyFill="1" applyBorder="1" applyAlignment="1">
      <alignment horizontal="left" wrapText="1"/>
    </xf>
    <xf numFmtId="0" fontId="0" fillId="2" borderId="80" xfId="0" applyFont="1" applyFill="1" applyBorder="1" applyAlignment="1">
      <alignment horizontal="left" wrapText="1"/>
    </xf>
    <xf numFmtId="0" fontId="0" fillId="2" borderId="72" xfId="0" applyFont="1" applyFill="1" applyBorder="1" applyAlignment="1">
      <alignment horizontal="left" wrapText="1"/>
    </xf>
    <xf numFmtId="0" fontId="0" fillId="0" borderId="43" xfId="0" applyFont="1" applyFill="1" applyBorder="1" applyAlignment="1">
      <alignment horizontal="center" vertical="center"/>
    </xf>
    <xf numFmtId="0" fontId="0" fillId="2" borderId="37" xfId="0" applyFont="1" applyFill="1" applyBorder="1" applyAlignment="1">
      <alignment horizontal="center" vertical="center"/>
    </xf>
    <xf numFmtId="165" fontId="3" fillId="2" borderId="37" xfId="68" applyNumberFormat="1" applyFont="1" applyFill="1" applyBorder="1" applyAlignment="1">
      <alignment horizontal="center" vertical="center"/>
    </xf>
    <xf numFmtId="166" fontId="0" fillId="0" borderId="81" xfId="0" applyNumberFormat="1" applyBorder="1" applyAlignment="1">
      <alignment horizontal="center" vertical="center"/>
    </xf>
    <xf numFmtId="0" fontId="2" fillId="35" borderId="5" xfId="0" applyFont="1" applyFill="1" applyBorder="1" applyAlignment="1">
      <alignment horizontal="center" vertical="center"/>
    </xf>
    <xf numFmtId="0" fontId="24" fillId="2" borderId="41" xfId="0" applyFont="1" applyFill="1" applyBorder="1" applyAlignment="1">
      <alignment vertical="center" wrapText="1"/>
    </xf>
    <xf numFmtId="0" fontId="22" fillId="2" borderId="0"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0" fillId="2" borderId="41" xfId="0" applyFont="1" applyFill="1" applyBorder="1" applyAlignment="1">
      <alignment vertical="center"/>
    </xf>
    <xf numFmtId="0" fontId="24" fillId="2" borderId="41" xfId="0" applyFont="1" applyFill="1" applyBorder="1" applyAlignment="1">
      <alignment horizontal="left" vertical="center" wrapText="1"/>
    </xf>
    <xf numFmtId="0" fontId="24" fillId="2" borderId="41" xfId="0" applyFont="1" applyFill="1" applyBorder="1" applyAlignment="1" applyProtection="1">
      <alignment horizontal="left" vertical="center" wrapText="1"/>
      <protection locked="0"/>
    </xf>
    <xf numFmtId="0" fontId="0" fillId="2" borderId="41" xfId="0" applyFont="1" applyFill="1" applyBorder="1" applyAlignment="1">
      <alignment horizontal="left" vertical="center" wrapText="1"/>
    </xf>
    <xf numFmtId="0" fontId="0" fillId="2" borderId="41" xfId="0" applyFont="1" applyFill="1" applyBorder="1" applyAlignment="1" applyProtection="1">
      <alignment horizontal="left" vertical="center" wrapText="1"/>
      <protection locked="0"/>
    </xf>
    <xf numFmtId="0" fontId="24" fillId="2" borderId="46" xfId="0" applyFont="1" applyFill="1" applyBorder="1" applyAlignment="1">
      <alignment vertical="center" wrapText="1"/>
    </xf>
    <xf numFmtId="0" fontId="24" fillId="0" borderId="46" xfId="0" applyFont="1" applyBorder="1" applyAlignment="1">
      <alignment vertical="center" wrapText="1"/>
    </xf>
    <xf numFmtId="0" fontId="24" fillId="0" borderId="41" xfId="0" applyFont="1" applyBorder="1" applyAlignment="1">
      <alignment vertical="center" wrapText="1"/>
    </xf>
    <xf numFmtId="0" fontId="24" fillId="2" borderId="6" xfId="0" applyFont="1" applyFill="1" applyBorder="1" applyAlignment="1">
      <alignment horizontal="left" wrapText="1"/>
    </xf>
    <xf numFmtId="0" fontId="24" fillId="2" borderId="2" xfId="0" applyFont="1" applyFill="1" applyBorder="1" applyAlignment="1">
      <alignment horizontal="left"/>
    </xf>
    <xf numFmtId="0" fontId="24" fillId="2" borderId="39" xfId="0" applyFont="1" applyFill="1" applyBorder="1" applyAlignment="1">
      <alignment horizontal="left"/>
    </xf>
    <xf numFmtId="0" fontId="24" fillId="2" borderId="44" xfId="0" applyFont="1" applyFill="1" applyBorder="1" applyAlignment="1">
      <alignment horizontal="left"/>
    </xf>
    <xf numFmtId="0" fontId="24" fillId="2" borderId="0" xfId="0" applyFont="1" applyFill="1" applyBorder="1" applyAlignment="1">
      <alignment horizontal="left"/>
    </xf>
    <xf numFmtId="0" fontId="24" fillId="2" borderId="45" xfId="0" applyFont="1" applyFill="1" applyBorder="1" applyAlignment="1">
      <alignment horizontal="left"/>
    </xf>
    <xf numFmtId="0" fontId="24" fillId="2" borderId="38" xfId="0" applyFont="1" applyFill="1" applyBorder="1" applyAlignment="1">
      <alignment horizontal="left"/>
    </xf>
    <xf numFmtId="0" fontId="24" fillId="2" borderId="42" xfId="0" applyFont="1" applyFill="1" applyBorder="1" applyAlignment="1">
      <alignment horizontal="left"/>
    </xf>
    <xf numFmtId="0" fontId="24" fillId="2" borderId="43" xfId="0" applyFont="1" applyFill="1" applyBorder="1" applyAlignment="1">
      <alignment horizontal="left"/>
    </xf>
    <xf numFmtId="0" fontId="2" fillId="35" borderId="30" xfId="0" applyFont="1" applyFill="1" applyBorder="1" applyAlignment="1">
      <alignment horizontal="left" vertical="center"/>
    </xf>
    <xf numFmtId="0" fontId="2" fillId="35" borderId="70" xfId="0" applyFont="1" applyFill="1" applyBorder="1" applyAlignment="1">
      <alignment horizontal="left" vertical="center"/>
    </xf>
    <xf numFmtId="0" fontId="2" fillId="35" borderId="63"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cellXfs>
  <cellStyles count="69">
    <cellStyle name="20% - Accent1" xfId="20" builtinId="30" customBuiltin="1"/>
    <cellStyle name="20% - Accent1 2" xfId="52"/>
    <cellStyle name="20% - Accent2" xfId="24" builtinId="34" customBuiltin="1"/>
    <cellStyle name="20% - Accent2 2" xfId="54"/>
    <cellStyle name="20% - Accent3" xfId="28" builtinId="38" customBuiltin="1"/>
    <cellStyle name="20% - Accent3 2" xfId="56"/>
    <cellStyle name="20% - Accent4" xfId="32" builtinId="42" customBuiltin="1"/>
    <cellStyle name="20% - Accent4 2" xfId="58"/>
    <cellStyle name="20% - Accent5" xfId="36" builtinId="46" customBuiltin="1"/>
    <cellStyle name="20% - Accent5 2" xfId="60"/>
    <cellStyle name="20% - Accent6" xfId="40" builtinId="50" customBuiltin="1"/>
    <cellStyle name="20% - Accent6 2" xfId="62"/>
    <cellStyle name="40% - Accent1" xfId="21" builtinId="31" customBuiltin="1"/>
    <cellStyle name="40% - Accent1 2" xfId="53"/>
    <cellStyle name="40% - Accent2" xfId="25" builtinId="35" customBuiltin="1"/>
    <cellStyle name="40% - Accent2 2" xfId="55"/>
    <cellStyle name="40% - Accent3" xfId="29" builtinId="39" customBuiltin="1"/>
    <cellStyle name="40% - Accent3 2" xfId="57"/>
    <cellStyle name="40% - Accent4" xfId="33" builtinId="43" customBuiltin="1"/>
    <cellStyle name="40% - Accent4 2" xfId="59"/>
    <cellStyle name="40% - Accent5" xfId="37" builtinId="47" customBuiltin="1"/>
    <cellStyle name="40% - Accent5 2" xfId="61"/>
    <cellStyle name="40% - Accent6" xfId="41" builtinId="51" customBuiltin="1"/>
    <cellStyle name="40% - Accent6 2" xfId="6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DateHyperlink" xfId="49"/>
    <cellStyle name="DateHyperlink 2" xfId="64"/>
    <cellStyle name="DateHyperlink 2 2" xfId="67"/>
    <cellStyle name="DateHyperlink 3" xfId="6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cellStyle name="Hyperlink 3" xfId="66"/>
    <cellStyle name="Input" xfId="10" builtinId="20" customBuiltin="1"/>
    <cellStyle name="Linked Cell" xfId="13" builtinId="24" customBuiltin="1"/>
    <cellStyle name="Neutral" xfId="9" builtinId="28" customBuiltin="1"/>
    <cellStyle name="Normal" xfId="0" builtinId="0"/>
    <cellStyle name="Normal 2" xfId="43"/>
    <cellStyle name="Normal 3" xfId="1"/>
    <cellStyle name="Normal 4" xfId="46"/>
    <cellStyle name="Normal 4 2" xfId="47"/>
    <cellStyle name="Normal 4 3" xfId="48"/>
    <cellStyle name="Normal 5" xfId="44"/>
    <cellStyle name="Normal 5 2" xfId="50"/>
    <cellStyle name="Note" xfId="16" builtinId="10" customBuiltin="1"/>
    <cellStyle name="Note 2" xfId="51"/>
    <cellStyle name="Output" xfId="11" builtinId="21" customBuiltin="1"/>
    <cellStyle name="Percent" xfId="68" builtinId="5"/>
    <cellStyle name="Title" xfId="2" builtinId="15" customBuiltin="1"/>
    <cellStyle name="Total" xfId="18" builtinId="25" customBuiltin="1"/>
    <cellStyle name="Warning Text" xfId="15"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P24"/>
  <sheetViews>
    <sheetView zoomScaleNormal="100" workbookViewId="0"/>
  </sheetViews>
  <sheetFormatPr defaultColWidth="9.1328125" defaultRowHeight="14.25" x14ac:dyDescent="0.45"/>
  <cols>
    <col min="1" max="1" width="31.86328125" style="26" customWidth="1"/>
    <col min="2" max="16384" width="9.1328125" style="26"/>
  </cols>
  <sheetData>
    <row r="1" spans="1:16" ht="17.649999999999999" x14ac:dyDescent="0.45">
      <c r="A1" s="49" t="s">
        <v>85</v>
      </c>
    </row>
    <row r="2" spans="1:16" x14ac:dyDescent="0.45">
      <c r="A2" s="291" t="s">
        <v>57</v>
      </c>
      <c r="B2" s="291"/>
      <c r="C2" s="291"/>
      <c r="D2" s="291"/>
      <c r="E2" s="291"/>
      <c r="F2" s="291"/>
      <c r="G2" s="291"/>
      <c r="H2" s="291"/>
      <c r="I2" s="291"/>
      <c r="J2" s="291"/>
      <c r="K2" s="291"/>
    </row>
    <row r="3" spans="1:16" ht="15" customHeight="1" x14ac:dyDescent="0.45">
      <c r="A3" s="291"/>
      <c r="B3" s="291"/>
      <c r="C3" s="291"/>
      <c r="D3" s="291"/>
      <c r="E3" s="291"/>
      <c r="F3" s="291"/>
      <c r="G3" s="291"/>
      <c r="H3" s="291"/>
      <c r="I3" s="291"/>
      <c r="J3" s="291"/>
      <c r="K3" s="291"/>
    </row>
    <row r="4" spans="1:16" x14ac:dyDescent="0.45">
      <c r="A4" s="292"/>
      <c r="B4" s="292"/>
      <c r="C4" s="292"/>
      <c r="D4" s="292"/>
      <c r="E4" s="292"/>
      <c r="F4" s="292"/>
      <c r="G4" s="292"/>
      <c r="H4" s="292"/>
      <c r="I4" s="292"/>
      <c r="J4" s="292"/>
      <c r="K4" s="292"/>
    </row>
    <row r="5" spans="1:16" x14ac:dyDescent="0.45">
      <c r="A5" s="50" t="s">
        <v>34</v>
      </c>
      <c r="B5" s="293" t="s">
        <v>59</v>
      </c>
      <c r="C5" s="293"/>
      <c r="D5" s="293"/>
      <c r="E5" s="293"/>
      <c r="F5" s="293"/>
      <c r="G5" s="293"/>
      <c r="H5" s="293"/>
      <c r="I5" s="293"/>
      <c r="J5" s="293"/>
      <c r="K5" s="293"/>
      <c r="P5" s="51"/>
    </row>
    <row r="6" spans="1:16" x14ac:dyDescent="0.45">
      <c r="A6" s="52" t="s">
        <v>35</v>
      </c>
      <c r="B6" s="53" t="s">
        <v>36</v>
      </c>
      <c r="C6" s="53"/>
      <c r="D6" s="53"/>
      <c r="E6" s="53"/>
      <c r="F6" s="53"/>
      <c r="G6" s="53"/>
      <c r="H6" s="53"/>
      <c r="I6" s="53"/>
      <c r="J6" s="53"/>
      <c r="K6" s="53"/>
      <c r="P6" s="51"/>
    </row>
    <row r="7" spans="1:16" ht="30" customHeight="1" x14ac:dyDescent="0.45">
      <c r="A7" s="54" t="s">
        <v>37</v>
      </c>
      <c r="B7" s="294" t="s">
        <v>58</v>
      </c>
      <c r="C7" s="294"/>
      <c r="D7" s="294"/>
      <c r="E7" s="294"/>
      <c r="F7" s="294"/>
      <c r="G7" s="294"/>
      <c r="H7" s="294"/>
      <c r="I7" s="294"/>
      <c r="J7" s="294"/>
      <c r="K7" s="294"/>
      <c r="P7" s="51"/>
    </row>
    <row r="8" spans="1:16" ht="24.75" customHeight="1" x14ac:dyDescent="0.45">
      <c r="A8" s="52" t="s">
        <v>38</v>
      </c>
      <c r="B8" s="295" t="s">
        <v>39</v>
      </c>
      <c r="C8" s="295"/>
      <c r="D8" s="295"/>
      <c r="E8" s="295"/>
      <c r="F8" s="295"/>
      <c r="G8" s="295"/>
      <c r="H8" s="295"/>
      <c r="I8" s="295"/>
      <c r="J8" s="295"/>
      <c r="K8" s="295"/>
      <c r="P8" s="51"/>
    </row>
    <row r="9" spans="1:16" ht="30" customHeight="1" x14ac:dyDescent="0.45">
      <c r="A9" s="54" t="s">
        <v>40</v>
      </c>
      <c r="B9" s="296" t="s">
        <v>41</v>
      </c>
      <c r="C9" s="296"/>
      <c r="D9" s="296"/>
      <c r="E9" s="296"/>
      <c r="F9" s="296"/>
      <c r="G9" s="296"/>
      <c r="H9" s="296"/>
      <c r="I9" s="296"/>
      <c r="J9" s="296"/>
      <c r="K9" s="296"/>
      <c r="P9" s="51"/>
    </row>
    <row r="10" spans="1:16" ht="30" customHeight="1" x14ac:dyDescent="0.45">
      <c r="A10" s="54" t="s">
        <v>42</v>
      </c>
      <c r="B10" s="297" t="s">
        <v>43</v>
      </c>
      <c r="C10" s="297"/>
      <c r="D10" s="297"/>
      <c r="E10" s="297"/>
      <c r="F10" s="297"/>
      <c r="G10" s="297"/>
      <c r="H10" s="297"/>
      <c r="I10" s="297"/>
      <c r="J10" s="297"/>
      <c r="K10" s="297"/>
      <c r="P10" s="51"/>
    </row>
    <row r="11" spans="1:16" ht="19.5" customHeight="1" x14ac:dyDescent="0.45">
      <c r="A11" s="50" t="s">
        <v>44</v>
      </c>
      <c r="B11" s="293" t="s">
        <v>45</v>
      </c>
      <c r="C11" s="293"/>
      <c r="D11" s="293"/>
      <c r="E11" s="293"/>
      <c r="F11" s="293"/>
      <c r="G11" s="293"/>
      <c r="H11" s="293"/>
      <c r="I11" s="293"/>
      <c r="J11" s="293"/>
      <c r="K11" s="293"/>
      <c r="P11" s="51"/>
    </row>
    <row r="12" spans="1:16" ht="61.5" customHeight="1" x14ac:dyDescent="0.45">
      <c r="A12" s="50" t="s">
        <v>46</v>
      </c>
      <c r="B12" s="295" t="s">
        <v>47</v>
      </c>
      <c r="C12" s="295"/>
      <c r="D12" s="295"/>
      <c r="E12" s="295"/>
      <c r="F12" s="295"/>
      <c r="G12" s="295"/>
      <c r="H12" s="295"/>
      <c r="I12" s="295"/>
      <c r="J12" s="295"/>
      <c r="K12" s="295"/>
      <c r="P12" s="51"/>
    </row>
    <row r="13" spans="1:16" ht="45" customHeight="1" x14ac:dyDescent="0.45">
      <c r="A13" s="54" t="s">
        <v>48</v>
      </c>
      <c r="B13" s="290" t="s">
        <v>66</v>
      </c>
      <c r="C13" s="290"/>
      <c r="D13" s="290"/>
      <c r="E13" s="290"/>
      <c r="F13" s="290"/>
      <c r="G13" s="290"/>
      <c r="H13" s="290"/>
      <c r="I13" s="290"/>
      <c r="J13" s="290"/>
      <c r="K13" s="290"/>
      <c r="P13" s="55"/>
    </row>
    <row r="14" spans="1:16" ht="30.75" customHeight="1" x14ac:dyDescent="0.45">
      <c r="A14" s="54" t="s">
        <v>49</v>
      </c>
      <c r="B14" s="290" t="s">
        <v>50</v>
      </c>
      <c r="C14" s="290"/>
      <c r="D14" s="290"/>
      <c r="E14" s="290"/>
      <c r="F14" s="290"/>
      <c r="G14" s="290"/>
      <c r="H14" s="290"/>
      <c r="I14" s="290"/>
      <c r="J14" s="290"/>
      <c r="K14" s="290"/>
      <c r="P14" s="51"/>
    </row>
    <row r="15" spans="1:16" ht="39" customHeight="1" x14ac:dyDescent="0.45">
      <c r="A15" s="54" t="s">
        <v>51</v>
      </c>
      <c r="B15" s="290" t="s">
        <v>52</v>
      </c>
      <c r="C15" s="290"/>
      <c r="D15" s="290"/>
      <c r="E15" s="290"/>
      <c r="F15" s="290"/>
      <c r="G15" s="290"/>
      <c r="H15" s="290"/>
      <c r="I15" s="290"/>
      <c r="J15" s="290"/>
      <c r="K15" s="290"/>
      <c r="P15" s="51"/>
    </row>
    <row r="16" spans="1:16" s="56" customFormat="1" ht="60.75" customHeight="1" x14ac:dyDescent="0.45">
      <c r="A16" s="60" t="s">
        <v>53</v>
      </c>
      <c r="B16" s="290" t="s">
        <v>62</v>
      </c>
      <c r="C16" s="290"/>
      <c r="D16" s="290"/>
      <c r="E16" s="290"/>
      <c r="F16" s="290"/>
      <c r="G16" s="290"/>
      <c r="H16" s="290"/>
      <c r="I16" s="290"/>
      <c r="J16" s="290"/>
      <c r="K16" s="290"/>
      <c r="P16" s="57"/>
    </row>
    <row r="17" spans="1:16" s="56" customFormat="1" ht="37.5" customHeight="1" x14ac:dyDescent="0.45">
      <c r="A17" s="61" t="s">
        <v>56</v>
      </c>
      <c r="B17" s="290" t="s">
        <v>60</v>
      </c>
      <c r="C17" s="300"/>
      <c r="D17" s="300"/>
      <c r="E17" s="300"/>
      <c r="F17" s="300"/>
      <c r="G17" s="300"/>
      <c r="H17" s="300"/>
      <c r="I17" s="300"/>
      <c r="J17" s="300"/>
      <c r="K17" s="300"/>
      <c r="P17" s="57"/>
    </row>
    <row r="18" spans="1:16" s="56" customFormat="1" ht="37.5" customHeight="1" x14ac:dyDescent="0.45">
      <c r="A18" s="62" t="s">
        <v>55</v>
      </c>
      <c r="B18" s="298" t="s">
        <v>61</v>
      </c>
      <c r="C18" s="299"/>
      <c r="D18" s="299"/>
      <c r="E18" s="299"/>
      <c r="F18" s="299"/>
      <c r="G18" s="299"/>
      <c r="H18" s="299"/>
      <c r="I18" s="299"/>
      <c r="J18" s="299"/>
      <c r="K18" s="299"/>
      <c r="P18" s="57"/>
    </row>
    <row r="19" spans="1:16" s="56" customFormat="1" ht="40.5" customHeight="1" x14ac:dyDescent="0.45">
      <c r="A19" s="301" t="s">
        <v>63</v>
      </c>
      <c r="B19" s="302"/>
      <c r="C19" s="302"/>
      <c r="D19" s="302"/>
      <c r="E19" s="302"/>
      <c r="F19" s="302"/>
      <c r="G19" s="302"/>
      <c r="H19" s="302"/>
      <c r="I19" s="302"/>
      <c r="J19" s="302"/>
      <c r="K19" s="303"/>
    </row>
    <row r="20" spans="1:16" s="56" customFormat="1" ht="40.5" customHeight="1" x14ac:dyDescent="0.45">
      <c r="A20" s="304"/>
      <c r="B20" s="305"/>
      <c r="C20" s="305"/>
      <c r="D20" s="305"/>
      <c r="E20" s="305"/>
      <c r="F20" s="305"/>
      <c r="G20" s="305"/>
      <c r="H20" s="305"/>
      <c r="I20" s="305"/>
      <c r="J20" s="305"/>
      <c r="K20" s="306"/>
    </row>
    <row r="21" spans="1:16" s="56" customFormat="1" ht="40.5" customHeight="1" x14ac:dyDescent="0.45">
      <c r="A21" s="304"/>
      <c r="B21" s="305"/>
      <c r="C21" s="305"/>
      <c r="D21" s="305"/>
      <c r="E21" s="305"/>
      <c r="F21" s="305"/>
      <c r="G21" s="305"/>
      <c r="H21" s="305"/>
      <c r="I21" s="305"/>
      <c r="J21" s="305"/>
      <c r="K21" s="306"/>
    </row>
    <row r="22" spans="1:16" s="56" customFormat="1" ht="40.5" customHeight="1" x14ac:dyDescent="0.45">
      <c r="A22" s="304"/>
      <c r="B22" s="305"/>
      <c r="C22" s="305"/>
      <c r="D22" s="305"/>
      <c r="E22" s="305"/>
      <c r="F22" s="305"/>
      <c r="G22" s="305"/>
      <c r="H22" s="305"/>
      <c r="I22" s="305"/>
      <c r="J22" s="305"/>
      <c r="K22" s="306"/>
    </row>
    <row r="23" spans="1:16" s="56" customFormat="1" ht="62.25" customHeight="1" x14ac:dyDescent="0.45">
      <c r="A23" s="307"/>
      <c r="B23" s="308"/>
      <c r="C23" s="308"/>
      <c r="D23" s="308"/>
      <c r="E23" s="308"/>
      <c r="F23" s="308"/>
      <c r="G23" s="308"/>
      <c r="H23" s="308"/>
      <c r="I23" s="308"/>
      <c r="J23" s="308"/>
      <c r="K23" s="309"/>
    </row>
    <row r="24" spans="1:16" x14ac:dyDescent="0.45">
      <c r="A24" s="56"/>
    </row>
  </sheetData>
  <mergeCells count="15">
    <mergeCell ref="B15:K15"/>
    <mergeCell ref="B16:K16"/>
    <mergeCell ref="B18:K18"/>
    <mergeCell ref="B17:K17"/>
    <mergeCell ref="A19:K23"/>
    <mergeCell ref="B14:K14"/>
    <mergeCell ref="A2:K4"/>
    <mergeCell ref="B5:K5"/>
    <mergeCell ref="B7:K7"/>
    <mergeCell ref="B8:K8"/>
    <mergeCell ref="B9:K9"/>
    <mergeCell ref="B10:K10"/>
    <mergeCell ref="B11:K11"/>
    <mergeCell ref="B12:K12"/>
    <mergeCell ref="B13:K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AD17"/>
  <sheetViews>
    <sheetView tabSelected="1" zoomScale="85" zoomScaleNormal="85" workbookViewId="0">
      <pane ySplit="1" topLeftCell="A2" activePane="bottomLeft" state="frozen"/>
      <selection pane="bottomLeft"/>
    </sheetView>
  </sheetViews>
  <sheetFormatPr defaultColWidth="9.1328125" defaultRowHeight="14.25" x14ac:dyDescent="0.45"/>
  <cols>
    <col min="1" max="1" width="11.59765625" style="99" bestFit="1" customWidth="1"/>
    <col min="2" max="2" width="15.86328125" style="100" bestFit="1" customWidth="1"/>
    <col min="3" max="3" width="23.86328125" style="99" bestFit="1" customWidth="1"/>
    <col min="4" max="4" width="26.3984375" style="99" bestFit="1" customWidth="1"/>
    <col min="5" max="5" width="37.86328125" style="99" customWidth="1"/>
    <col min="6" max="6" width="72" style="100" bestFit="1" customWidth="1"/>
    <col min="7" max="7" width="32.265625" style="100" bestFit="1" customWidth="1"/>
    <col min="8" max="8" width="10.1328125" style="99" bestFit="1" customWidth="1"/>
    <col min="9" max="9" width="22" style="99" customWidth="1"/>
    <col min="10" max="10" width="15.3984375" style="101" bestFit="1" customWidth="1"/>
    <col min="11" max="11" width="19.73046875" style="99" customWidth="1"/>
    <col min="12" max="12" width="14.59765625" style="99" bestFit="1" customWidth="1"/>
    <col min="13" max="17" width="20.73046875" style="99" customWidth="1"/>
    <col min="18" max="18" width="46.265625" style="99" customWidth="1"/>
    <col min="19" max="19" width="16.265625" style="98" customWidth="1"/>
    <col min="20" max="20" width="16.265625" style="99" customWidth="1"/>
    <col min="21" max="21" width="16.265625" style="99" bestFit="1" customWidth="1"/>
    <col min="22" max="22" width="12.1328125" style="99" bestFit="1" customWidth="1"/>
    <col min="23" max="23" width="7.73046875" style="99" bestFit="1" customWidth="1"/>
    <col min="24" max="16384" width="9.1328125" style="100"/>
  </cols>
  <sheetData>
    <row r="1" spans="1:30" s="21" customFormat="1" ht="14.65" thickBot="1" x14ac:dyDescent="0.5">
      <c r="A1" s="8" t="s">
        <v>0</v>
      </c>
      <c r="B1" s="10" t="s">
        <v>1</v>
      </c>
      <c r="C1" s="6" t="s">
        <v>30</v>
      </c>
      <c r="D1" s="6" t="s">
        <v>2</v>
      </c>
      <c r="E1" s="6" t="s">
        <v>7</v>
      </c>
      <c r="F1" s="7" t="s">
        <v>8</v>
      </c>
      <c r="G1" s="7" t="s">
        <v>9</v>
      </c>
      <c r="H1" s="6" t="s">
        <v>10</v>
      </c>
      <c r="I1" s="7" t="s">
        <v>5</v>
      </c>
      <c r="J1" s="32" t="s">
        <v>11</v>
      </c>
      <c r="K1" s="6" t="s">
        <v>12</v>
      </c>
      <c r="L1" s="6" t="s">
        <v>13</v>
      </c>
      <c r="M1" s="6" t="s">
        <v>18</v>
      </c>
      <c r="N1" s="6" t="s">
        <v>19</v>
      </c>
      <c r="O1" s="6" t="s">
        <v>20</v>
      </c>
      <c r="P1" s="6" t="s">
        <v>21</v>
      </c>
      <c r="Q1" s="6" t="s">
        <v>22</v>
      </c>
      <c r="R1" s="6" t="s">
        <v>17</v>
      </c>
      <c r="S1" s="44"/>
      <c r="T1" s="79"/>
      <c r="U1" s="79"/>
      <c r="V1" s="79"/>
      <c r="W1" s="79"/>
      <c r="X1" s="79"/>
      <c r="Y1" s="79"/>
      <c r="Z1" s="79"/>
      <c r="AA1" s="79"/>
      <c r="AB1" s="79"/>
      <c r="AC1" s="79"/>
      <c r="AD1" s="79"/>
    </row>
    <row r="2" spans="1:30" s="1" customFormat="1" x14ac:dyDescent="0.45">
      <c r="A2" s="63">
        <v>2002047</v>
      </c>
      <c r="B2" s="73">
        <v>44271</v>
      </c>
      <c r="C2" s="102" t="s">
        <v>81</v>
      </c>
      <c r="D2" s="102" t="s">
        <v>86</v>
      </c>
      <c r="E2" s="102" t="s">
        <v>87</v>
      </c>
      <c r="F2" s="102" t="s">
        <v>82</v>
      </c>
      <c r="G2" s="31" t="s">
        <v>31</v>
      </c>
      <c r="H2" s="31" t="s">
        <v>14</v>
      </c>
      <c r="I2" s="31" t="s">
        <v>33</v>
      </c>
      <c r="J2" s="103">
        <v>10000000</v>
      </c>
      <c r="K2" s="22" t="s">
        <v>69</v>
      </c>
      <c r="L2" s="22" t="s">
        <v>64</v>
      </c>
      <c r="M2" s="22" t="s">
        <v>72</v>
      </c>
      <c r="N2" s="22" t="s">
        <v>74</v>
      </c>
      <c r="O2" s="22" t="s">
        <v>83</v>
      </c>
      <c r="P2" s="22" t="s">
        <v>73</v>
      </c>
      <c r="Q2" s="22" t="s">
        <v>71</v>
      </c>
      <c r="R2" s="22" t="s">
        <v>65</v>
      </c>
      <c r="S2" s="104" t="s">
        <v>67</v>
      </c>
      <c r="T2" s="105"/>
      <c r="U2" s="105"/>
      <c r="V2" s="105"/>
      <c r="W2" s="105"/>
      <c r="X2" s="106"/>
      <c r="Y2" s="106"/>
      <c r="Z2" s="106"/>
      <c r="AA2" s="106"/>
      <c r="AB2" s="106"/>
      <c r="AC2" s="106"/>
      <c r="AD2" s="106"/>
    </row>
    <row r="3" spans="1:30" s="1" customFormat="1" x14ac:dyDescent="0.45">
      <c r="A3" s="63">
        <v>2007001</v>
      </c>
      <c r="B3" s="73">
        <v>44281</v>
      </c>
      <c r="C3" s="102" t="s">
        <v>140</v>
      </c>
      <c r="D3" s="102" t="s">
        <v>141</v>
      </c>
      <c r="E3" s="102" t="s">
        <v>235</v>
      </c>
      <c r="F3" s="102" t="s">
        <v>143</v>
      </c>
      <c r="G3" s="31" t="s">
        <v>144</v>
      </c>
      <c r="H3" s="31" t="s">
        <v>145</v>
      </c>
      <c r="I3" s="31" t="s">
        <v>33</v>
      </c>
      <c r="J3" s="103">
        <v>499999.75</v>
      </c>
      <c r="K3" s="22" t="s">
        <v>133</v>
      </c>
      <c r="L3" s="22" t="s">
        <v>146</v>
      </c>
      <c r="M3" s="22" t="s">
        <v>174</v>
      </c>
      <c r="N3" s="22" t="s">
        <v>187</v>
      </c>
      <c r="O3" s="22" t="s">
        <v>200</v>
      </c>
      <c r="P3" s="22" t="s">
        <v>214</v>
      </c>
      <c r="Q3" s="22" t="s">
        <v>229</v>
      </c>
      <c r="R3" s="22" t="s">
        <v>147</v>
      </c>
      <c r="S3" s="104" t="s">
        <v>67</v>
      </c>
      <c r="T3" s="105"/>
      <c r="U3" s="105"/>
      <c r="V3" s="105"/>
      <c r="W3" s="105"/>
      <c r="X3" s="106"/>
      <c r="Y3" s="106"/>
      <c r="Z3" s="106"/>
      <c r="AA3" s="106"/>
      <c r="AB3" s="106"/>
      <c r="AC3" s="106"/>
      <c r="AD3" s="106"/>
    </row>
    <row r="4" spans="1:30" s="1" customFormat="1" x14ac:dyDescent="0.45">
      <c r="A4" s="63">
        <v>2007006</v>
      </c>
      <c r="B4" s="73">
        <v>44281</v>
      </c>
      <c r="C4" s="102" t="s">
        <v>148</v>
      </c>
      <c r="D4" s="102" t="s">
        <v>141</v>
      </c>
      <c r="E4" s="102" t="s">
        <v>142</v>
      </c>
      <c r="F4" s="102" t="s">
        <v>149</v>
      </c>
      <c r="G4" s="31" t="s">
        <v>150</v>
      </c>
      <c r="H4" s="31" t="s">
        <v>14</v>
      </c>
      <c r="I4" s="31" t="s">
        <v>33</v>
      </c>
      <c r="J4" s="103">
        <v>489307.09</v>
      </c>
      <c r="K4" s="22" t="s">
        <v>97</v>
      </c>
      <c r="L4" s="22" t="s">
        <v>151</v>
      </c>
      <c r="M4" s="22" t="s">
        <v>175</v>
      </c>
      <c r="N4" s="22" t="s">
        <v>188</v>
      </c>
      <c r="O4" s="22" t="s">
        <v>201</v>
      </c>
      <c r="P4" s="22" t="s">
        <v>215</v>
      </c>
      <c r="Q4" s="22" t="s">
        <v>230</v>
      </c>
      <c r="R4" s="22" t="s">
        <v>152</v>
      </c>
      <c r="S4" s="104" t="s">
        <v>67</v>
      </c>
      <c r="T4" s="105"/>
      <c r="U4" s="105"/>
      <c r="V4" s="105"/>
      <c r="W4" s="105"/>
      <c r="X4" s="106"/>
      <c r="Y4" s="106"/>
      <c r="Z4" s="106"/>
      <c r="AA4" s="106"/>
      <c r="AB4" s="106"/>
      <c r="AC4" s="106"/>
      <c r="AD4" s="106"/>
    </row>
    <row r="5" spans="1:30" s="1" customFormat="1" x14ac:dyDescent="0.45">
      <c r="A5" s="63">
        <v>2007014</v>
      </c>
      <c r="B5" s="73">
        <v>44281</v>
      </c>
      <c r="C5" s="102" t="s">
        <v>153</v>
      </c>
      <c r="D5" s="102" t="s">
        <v>141</v>
      </c>
      <c r="E5" s="102" t="s">
        <v>142</v>
      </c>
      <c r="F5" s="102" t="s">
        <v>154</v>
      </c>
      <c r="G5" s="31" t="s">
        <v>144</v>
      </c>
      <c r="H5" s="31" t="s">
        <v>145</v>
      </c>
      <c r="I5" s="31" t="s">
        <v>33</v>
      </c>
      <c r="J5" s="103">
        <v>499963</v>
      </c>
      <c r="K5" s="22" t="s">
        <v>133</v>
      </c>
      <c r="L5" s="22" t="s">
        <v>155</v>
      </c>
      <c r="M5" s="22" t="s">
        <v>176</v>
      </c>
      <c r="N5" s="22" t="s">
        <v>189</v>
      </c>
      <c r="O5" s="22" t="s">
        <v>202</v>
      </c>
      <c r="P5" s="22" t="s">
        <v>216</v>
      </c>
      <c r="Q5" s="22" t="s">
        <v>231</v>
      </c>
      <c r="R5" s="22" t="s">
        <v>156</v>
      </c>
      <c r="S5" s="104" t="s">
        <v>67</v>
      </c>
      <c r="T5" s="105"/>
      <c r="U5" s="105"/>
      <c r="V5" s="105"/>
      <c r="W5" s="105"/>
      <c r="X5" s="106"/>
      <c r="Y5" s="106"/>
      <c r="Z5" s="106"/>
      <c r="AA5" s="106"/>
      <c r="AB5" s="106"/>
      <c r="AC5" s="106"/>
      <c r="AD5" s="106"/>
    </row>
    <row r="6" spans="1:30" s="1" customFormat="1" x14ac:dyDescent="0.45">
      <c r="A6" s="63">
        <v>2007048</v>
      </c>
      <c r="B6" s="73">
        <v>44281</v>
      </c>
      <c r="C6" s="102" t="s">
        <v>157</v>
      </c>
      <c r="D6" s="102" t="s">
        <v>141</v>
      </c>
      <c r="E6" s="102" t="s">
        <v>142</v>
      </c>
      <c r="F6" s="102" t="s">
        <v>158</v>
      </c>
      <c r="G6" s="31" t="s">
        <v>70</v>
      </c>
      <c r="H6" s="31" t="s">
        <v>15</v>
      </c>
      <c r="I6" s="31" t="s">
        <v>33</v>
      </c>
      <c r="J6" s="103">
        <v>499612.5</v>
      </c>
      <c r="K6" s="22" t="s">
        <v>69</v>
      </c>
      <c r="L6" s="22" t="s">
        <v>64</v>
      </c>
      <c r="M6" s="22" t="s">
        <v>177</v>
      </c>
      <c r="N6" s="22" t="s">
        <v>190</v>
      </c>
      <c r="O6" s="22" t="s">
        <v>203</v>
      </c>
      <c r="P6" s="22" t="s">
        <v>217</v>
      </c>
      <c r="Q6" s="22" t="s">
        <v>232</v>
      </c>
      <c r="R6" s="22" t="s">
        <v>159</v>
      </c>
      <c r="S6" s="104" t="s">
        <v>67</v>
      </c>
      <c r="T6" s="105"/>
      <c r="U6" s="105"/>
      <c r="V6" s="105"/>
      <c r="W6" s="105"/>
      <c r="X6" s="106"/>
      <c r="Y6" s="106"/>
      <c r="Z6" s="106"/>
      <c r="AA6" s="106"/>
      <c r="AB6" s="106"/>
      <c r="AC6" s="106"/>
      <c r="AD6" s="106"/>
    </row>
    <row r="7" spans="1:30" s="1" customFormat="1" x14ac:dyDescent="0.45">
      <c r="A7" s="63">
        <v>2007059</v>
      </c>
      <c r="B7" s="73">
        <v>44281</v>
      </c>
      <c r="C7" s="102" t="s">
        <v>160</v>
      </c>
      <c r="D7" s="102" t="s">
        <v>141</v>
      </c>
      <c r="E7" s="102" t="s">
        <v>142</v>
      </c>
      <c r="F7" s="102" t="s">
        <v>161</v>
      </c>
      <c r="G7" s="31" t="s">
        <v>162</v>
      </c>
      <c r="H7" s="31" t="s">
        <v>14</v>
      </c>
      <c r="I7" s="31" t="s">
        <v>33</v>
      </c>
      <c r="J7" s="103">
        <v>499749.5</v>
      </c>
      <c r="K7" s="22" t="s">
        <v>97</v>
      </c>
      <c r="L7" s="22" t="s">
        <v>64</v>
      </c>
      <c r="M7" s="22" t="s">
        <v>72</v>
      </c>
      <c r="N7" s="22" t="s">
        <v>191</v>
      </c>
      <c r="O7" s="22" t="s">
        <v>204</v>
      </c>
      <c r="P7" s="22" t="s">
        <v>218</v>
      </c>
      <c r="Q7" s="22" t="s">
        <v>233</v>
      </c>
      <c r="R7" s="22" t="s">
        <v>163</v>
      </c>
      <c r="S7" s="104" t="s">
        <v>67</v>
      </c>
      <c r="T7" s="105"/>
      <c r="U7" s="105"/>
      <c r="V7" s="105"/>
      <c r="W7" s="105"/>
      <c r="X7" s="106"/>
      <c r="Y7" s="106"/>
      <c r="Z7" s="106"/>
      <c r="AA7" s="106"/>
      <c r="AB7" s="106"/>
      <c r="AC7" s="106"/>
      <c r="AD7" s="106"/>
    </row>
    <row r="8" spans="1:30" s="1" customFormat="1" x14ac:dyDescent="0.45">
      <c r="A8" s="63">
        <v>2002381</v>
      </c>
      <c r="B8" s="73">
        <v>44282</v>
      </c>
      <c r="C8" s="102" t="s">
        <v>93</v>
      </c>
      <c r="D8" s="102" t="s">
        <v>234</v>
      </c>
      <c r="E8" s="102" t="s">
        <v>94</v>
      </c>
      <c r="F8" s="102" t="s">
        <v>95</v>
      </c>
      <c r="G8" s="31" t="s">
        <v>96</v>
      </c>
      <c r="H8" s="31" t="s">
        <v>15</v>
      </c>
      <c r="I8" s="31" t="s">
        <v>33</v>
      </c>
      <c r="J8" s="103">
        <v>495760.8</v>
      </c>
      <c r="K8" s="22" t="s">
        <v>97</v>
      </c>
      <c r="L8" s="22" t="s">
        <v>98</v>
      </c>
      <c r="M8" s="22" t="s">
        <v>164</v>
      </c>
      <c r="N8" s="22" t="s">
        <v>178</v>
      </c>
      <c r="O8" s="22" t="s">
        <v>192</v>
      </c>
      <c r="P8" s="22" t="s">
        <v>205</v>
      </c>
      <c r="Q8" s="22" t="s">
        <v>219</v>
      </c>
      <c r="R8" s="22" t="s">
        <v>99</v>
      </c>
      <c r="S8" s="104" t="s">
        <v>67</v>
      </c>
      <c r="T8" s="105"/>
      <c r="U8" s="105"/>
      <c r="V8" s="105"/>
      <c r="W8" s="105"/>
      <c r="X8" s="106"/>
      <c r="Y8" s="106"/>
      <c r="Z8" s="106"/>
      <c r="AA8" s="106"/>
      <c r="AB8" s="106"/>
      <c r="AC8" s="106"/>
      <c r="AD8" s="106"/>
    </row>
    <row r="9" spans="1:30" s="1" customFormat="1" x14ac:dyDescent="0.45">
      <c r="A9" s="63">
        <v>2002625</v>
      </c>
      <c r="B9" s="73">
        <v>44282</v>
      </c>
      <c r="C9" s="102" t="s">
        <v>100</v>
      </c>
      <c r="D9" s="102" t="s">
        <v>234</v>
      </c>
      <c r="E9" s="102" t="s">
        <v>94</v>
      </c>
      <c r="F9" s="102" t="s">
        <v>101</v>
      </c>
      <c r="G9" s="31" t="s">
        <v>70</v>
      </c>
      <c r="H9" s="31" t="s">
        <v>15</v>
      </c>
      <c r="I9" s="31" t="s">
        <v>33</v>
      </c>
      <c r="J9" s="103">
        <v>1268159</v>
      </c>
      <c r="K9" s="22" t="s">
        <v>97</v>
      </c>
      <c r="L9" s="22" t="s">
        <v>102</v>
      </c>
      <c r="M9" s="22" t="s">
        <v>165</v>
      </c>
      <c r="N9" s="22" t="s">
        <v>179</v>
      </c>
      <c r="O9" s="22" t="s">
        <v>193</v>
      </c>
      <c r="P9" s="22" t="s">
        <v>206</v>
      </c>
      <c r="Q9" s="22" t="s">
        <v>220</v>
      </c>
      <c r="R9" s="22" t="s">
        <v>103</v>
      </c>
      <c r="S9" s="104" t="s">
        <v>67</v>
      </c>
      <c r="T9" s="105"/>
      <c r="U9" s="105"/>
      <c r="V9" s="105"/>
      <c r="W9" s="105"/>
      <c r="X9" s="106"/>
      <c r="Y9" s="106"/>
      <c r="Z9" s="106"/>
      <c r="AA9" s="106"/>
      <c r="AB9" s="106"/>
      <c r="AC9" s="106"/>
      <c r="AD9" s="106"/>
    </row>
    <row r="10" spans="1:30" s="1" customFormat="1" x14ac:dyDescent="0.45">
      <c r="A10" s="63">
        <v>2003399</v>
      </c>
      <c r="B10" s="73">
        <v>44282</v>
      </c>
      <c r="C10" s="102" t="s">
        <v>104</v>
      </c>
      <c r="D10" s="102" t="s">
        <v>234</v>
      </c>
      <c r="E10" s="102" t="s">
        <v>94</v>
      </c>
      <c r="F10" s="102" t="s">
        <v>105</v>
      </c>
      <c r="G10" s="31" t="s">
        <v>32</v>
      </c>
      <c r="H10" s="31" t="s">
        <v>14</v>
      </c>
      <c r="I10" s="31" t="s">
        <v>33</v>
      </c>
      <c r="J10" s="103">
        <v>1256040.8</v>
      </c>
      <c r="K10" s="22" t="s">
        <v>97</v>
      </c>
      <c r="L10" s="22" t="s">
        <v>106</v>
      </c>
      <c r="M10" s="22" t="s">
        <v>166</v>
      </c>
      <c r="N10" s="22" t="s">
        <v>180</v>
      </c>
      <c r="O10" s="22" t="s">
        <v>194</v>
      </c>
      <c r="P10" s="22" t="s">
        <v>207</v>
      </c>
      <c r="Q10" s="22" t="s">
        <v>221</v>
      </c>
      <c r="R10" s="22" t="s">
        <v>107</v>
      </c>
      <c r="S10" s="104" t="s">
        <v>67</v>
      </c>
      <c r="T10" s="105"/>
      <c r="U10" s="105"/>
      <c r="V10" s="105"/>
      <c r="W10" s="105"/>
      <c r="X10" s="106"/>
      <c r="Y10" s="106"/>
      <c r="Z10" s="106"/>
      <c r="AA10" s="106"/>
      <c r="AB10" s="106"/>
      <c r="AC10" s="106"/>
      <c r="AD10" s="106"/>
    </row>
    <row r="11" spans="1:30" s="1" customFormat="1" x14ac:dyDescent="0.45">
      <c r="A11" s="63">
        <v>2005191</v>
      </c>
      <c r="B11" s="73">
        <v>44282</v>
      </c>
      <c r="C11" s="102" t="s">
        <v>108</v>
      </c>
      <c r="D11" s="102" t="s">
        <v>234</v>
      </c>
      <c r="E11" s="102" t="s">
        <v>94</v>
      </c>
      <c r="F11" s="102" t="s">
        <v>109</v>
      </c>
      <c r="G11" s="31" t="s">
        <v>110</v>
      </c>
      <c r="H11" s="31" t="s">
        <v>14</v>
      </c>
      <c r="I11" s="31" t="s">
        <v>33</v>
      </c>
      <c r="J11" s="103">
        <v>936786.7</v>
      </c>
      <c r="K11" s="22" t="s">
        <v>69</v>
      </c>
      <c r="L11" s="22" t="s">
        <v>111</v>
      </c>
      <c r="M11" s="22" t="s">
        <v>167</v>
      </c>
      <c r="N11" s="22" t="s">
        <v>181</v>
      </c>
      <c r="O11" s="22" t="s">
        <v>195</v>
      </c>
      <c r="P11" s="22" t="s">
        <v>208</v>
      </c>
      <c r="Q11" s="22" t="s">
        <v>222</v>
      </c>
      <c r="R11" s="22" t="s">
        <v>112</v>
      </c>
      <c r="S11" s="104" t="s">
        <v>67</v>
      </c>
      <c r="T11" s="105"/>
      <c r="U11" s="105"/>
      <c r="V11" s="105"/>
      <c r="W11" s="105"/>
      <c r="X11" s="106"/>
      <c r="Y11" s="106"/>
      <c r="Z11" s="106"/>
      <c r="AA11" s="106"/>
      <c r="AB11" s="106"/>
      <c r="AC11" s="106"/>
      <c r="AD11" s="106"/>
    </row>
    <row r="12" spans="1:30" s="1" customFormat="1" x14ac:dyDescent="0.45">
      <c r="A12" s="63">
        <v>2005403</v>
      </c>
      <c r="B12" s="73">
        <v>44282</v>
      </c>
      <c r="C12" s="102" t="s">
        <v>113</v>
      </c>
      <c r="D12" s="102" t="s">
        <v>234</v>
      </c>
      <c r="E12" s="102" t="s">
        <v>94</v>
      </c>
      <c r="F12" s="102" t="s">
        <v>114</v>
      </c>
      <c r="G12" s="31" t="s">
        <v>96</v>
      </c>
      <c r="H12" s="31" t="s">
        <v>15</v>
      </c>
      <c r="I12" s="31" t="s">
        <v>33</v>
      </c>
      <c r="J12" s="103">
        <v>1498877.45</v>
      </c>
      <c r="K12" s="22" t="s">
        <v>69</v>
      </c>
      <c r="L12" s="22" t="s">
        <v>115</v>
      </c>
      <c r="M12" s="22" t="s">
        <v>168</v>
      </c>
      <c r="N12" s="22" t="s">
        <v>182</v>
      </c>
      <c r="O12" s="22" t="s">
        <v>196</v>
      </c>
      <c r="P12" s="22" t="s">
        <v>209</v>
      </c>
      <c r="Q12" s="22" t="s">
        <v>223</v>
      </c>
      <c r="R12" s="22" t="s">
        <v>116</v>
      </c>
      <c r="S12" s="104" t="s">
        <v>67</v>
      </c>
      <c r="T12" s="105"/>
      <c r="U12" s="105"/>
      <c r="V12" s="105"/>
      <c r="W12" s="105"/>
      <c r="X12" s="106"/>
      <c r="Y12" s="106"/>
      <c r="Z12" s="106"/>
      <c r="AA12" s="106"/>
      <c r="AB12" s="106"/>
      <c r="AC12" s="106"/>
      <c r="AD12" s="106"/>
    </row>
    <row r="13" spans="1:30" s="1" customFormat="1" x14ac:dyDescent="0.45">
      <c r="A13" s="63">
        <v>2005589</v>
      </c>
      <c r="B13" s="73">
        <v>44282</v>
      </c>
      <c r="C13" s="102" t="s">
        <v>117</v>
      </c>
      <c r="D13" s="102" t="s">
        <v>234</v>
      </c>
      <c r="E13" s="102" t="s">
        <v>94</v>
      </c>
      <c r="F13" s="102" t="s">
        <v>118</v>
      </c>
      <c r="G13" s="31" t="s">
        <v>110</v>
      </c>
      <c r="H13" s="31" t="s">
        <v>14</v>
      </c>
      <c r="I13" s="31" t="s">
        <v>33</v>
      </c>
      <c r="J13" s="103">
        <v>1266172.55</v>
      </c>
      <c r="K13" s="22" t="s">
        <v>69</v>
      </c>
      <c r="L13" s="22" t="s">
        <v>115</v>
      </c>
      <c r="M13" s="22" t="s">
        <v>169</v>
      </c>
      <c r="N13" s="22" t="s">
        <v>183</v>
      </c>
      <c r="O13" s="22" t="s">
        <v>197</v>
      </c>
      <c r="P13" s="22" t="s">
        <v>210</v>
      </c>
      <c r="Q13" s="22" t="s">
        <v>224</v>
      </c>
      <c r="R13" s="22" t="s">
        <v>119</v>
      </c>
      <c r="S13" s="104" t="s">
        <v>67</v>
      </c>
      <c r="T13" s="105"/>
      <c r="U13" s="105"/>
      <c r="V13" s="105"/>
      <c r="W13" s="105"/>
      <c r="X13" s="106"/>
      <c r="Y13" s="106"/>
      <c r="Z13" s="106"/>
      <c r="AA13" s="106"/>
      <c r="AB13" s="106"/>
      <c r="AC13" s="106"/>
      <c r="AD13" s="106"/>
    </row>
    <row r="14" spans="1:30" s="1" customFormat="1" x14ac:dyDescent="0.45">
      <c r="A14" s="63">
        <v>2005759</v>
      </c>
      <c r="B14" s="73">
        <v>44282</v>
      </c>
      <c r="C14" s="102" t="s">
        <v>120</v>
      </c>
      <c r="D14" s="102" t="s">
        <v>234</v>
      </c>
      <c r="E14" s="102" t="s">
        <v>94</v>
      </c>
      <c r="F14" s="102" t="s">
        <v>121</v>
      </c>
      <c r="G14" s="31" t="s">
        <v>122</v>
      </c>
      <c r="H14" s="31" t="s">
        <v>14</v>
      </c>
      <c r="I14" s="31" t="s">
        <v>123</v>
      </c>
      <c r="J14" s="103">
        <v>271586.2</v>
      </c>
      <c r="K14" s="22" t="s">
        <v>69</v>
      </c>
      <c r="L14" s="22" t="s">
        <v>124</v>
      </c>
      <c r="M14" s="22" t="s">
        <v>170</v>
      </c>
      <c r="N14" s="22" t="s">
        <v>184</v>
      </c>
      <c r="O14" s="22" t="s">
        <v>198</v>
      </c>
      <c r="P14" s="22" t="s">
        <v>197</v>
      </c>
      <c r="Q14" s="22" t="s">
        <v>225</v>
      </c>
      <c r="R14" s="22" t="s">
        <v>125</v>
      </c>
      <c r="S14" s="104" t="s">
        <v>67</v>
      </c>
      <c r="T14" s="105"/>
      <c r="U14" s="105"/>
      <c r="V14" s="105"/>
      <c r="W14" s="105"/>
      <c r="X14" s="106"/>
      <c r="Y14" s="106"/>
      <c r="Z14" s="106"/>
      <c r="AA14" s="106"/>
      <c r="AB14" s="106"/>
      <c r="AC14" s="106"/>
      <c r="AD14" s="106"/>
    </row>
    <row r="15" spans="1:30" s="1" customFormat="1" x14ac:dyDescent="0.45">
      <c r="A15" s="63">
        <v>2005779</v>
      </c>
      <c r="B15" s="73">
        <v>44282</v>
      </c>
      <c r="C15" s="102" t="s">
        <v>126</v>
      </c>
      <c r="D15" s="102" t="s">
        <v>234</v>
      </c>
      <c r="E15" s="102" t="s">
        <v>94</v>
      </c>
      <c r="F15" s="102" t="s">
        <v>127</v>
      </c>
      <c r="G15" s="31" t="s">
        <v>128</v>
      </c>
      <c r="H15" s="31" t="s">
        <v>129</v>
      </c>
      <c r="I15" s="31" t="s">
        <v>33</v>
      </c>
      <c r="J15" s="103">
        <v>1439099.7</v>
      </c>
      <c r="K15" s="22" t="s">
        <v>69</v>
      </c>
      <c r="L15" s="22" t="s">
        <v>130</v>
      </c>
      <c r="M15" s="22" t="s">
        <v>171</v>
      </c>
      <c r="N15" s="22" t="s">
        <v>174</v>
      </c>
      <c r="O15" s="22" t="s">
        <v>199</v>
      </c>
      <c r="P15" s="22" t="s">
        <v>211</v>
      </c>
      <c r="Q15" s="22" t="s">
        <v>226</v>
      </c>
      <c r="R15" s="22" t="s">
        <v>131</v>
      </c>
      <c r="S15" s="104" t="s">
        <v>67</v>
      </c>
      <c r="T15" s="105"/>
      <c r="U15" s="105"/>
      <c r="V15" s="105"/>
      <c r="W15" s="105"/>
      <c r="X15" s="106"/>
      <c r="Y15" s="106"/>
      <c r="Z15" s="106"/>
      <c r="AA15" s="106"/>
      <c r="AB15" s="106"/>
      <c r="AC15" s="106"/>
      <c r="AD15" s="106"/>
    </row>
    <row r="16" spans="1:30" s="1" customFormat="1" x14ac:dyDescent="0.45">
      <c r="A16" s="63">
        <v>2005790</v>
      </c>
      <c r="B16" s="73">
        <v>44282</v>
      </c>
      <c r="C16" s="102" t="s">
        <v>132</v>
      </c>
      <c r="D16" s="102" t="s">
        <v>234</v>
      </c>
      <c r="E16" s="102" t="s">
        <v>94</v>
      </c>
      <c r="F16" s="102" t="s">
        <v>262</v>
      </c>
      <c r="G16" s="31" t="s">
        <v>96</v>
      </c>
      <c r="H16" s="31" t="s">
        <v>15</v>
      </c>
      <c r="I16" s="31" t="s">
        <v>33</v>
      </c>
      <c r="J16" s="103">
        <v>1413165.5</v>
      </c>
      <c r="K16" s="22" t="s">
        <v>133</v>
      </c>
      <c r="L16" s="22" t="s">
        <v>134</v>
      </c>
      <c r="M16" s="22" t="s">
        <v>172</v>
      </c>
      <c r="N16" s="22" t="s">
        <v>185</v>
      </c>
      <c r="O16" s="22" t="s">
        <v>74</v>
      </c>
      <c r="P16" s="22" t="s">
        <v>212</v>
      </c>
      <c r="Q16" s="22" t="s">
        <v>227</v>
      </c>
      <c r="R16" s="22" t="s">
        <v>135</v>
      </c>
      <c r="S16" s="104" t="s">
        <v>67</v>
      </c>
      <c r="T16" s="105"/>
      <c r="U16" s="105"/>
      <c r="V16" s="105"/>
      <c r="W16" s="105"/>
      <c r="X16" s="106"/>
      <c r="Y16" s="106"/>
      <c r="Z16" s="106"/>
      <c r="AA16" s="106"/>
      <c r="AB16" s="106"/>
      <c r="AC16" s="106"/>
      <c r="AD16" s="106"/>
    </row>
    <row r="17" spans="1:30" s="1" customFormat="1" x14ac:dyDescent="0.45">
      <c r="A17" s="63">
        <v>2005797</v>
      </c>
      <c r="B17" s="73">
        <v>44282</v>
      </c>
      <c r="C17" s="102" t="s">
        <v>136</v>
      </c>
      <c r="D17" s="102" t="s">
        <v>234</v>
      </c>
      <c r="E17" s="102" t="s">
        <v>94</v>
      </c>
      <c r="F17" s="102" t="s">
        <v>137</v>
      </c>
      <c r="G17" s="31" t="s">
        <v>138</v>
      </c>
      <c r="H17" s="31" t="s">
        <v>129</v>
      </c>
      <c r="I17" s="31" t="s">
        <v>33</v>
      </c>
      <c r="J17" s="103">
        <v>1499233.8</v>
      </c>
      <c r="K17" s="22" t="s">
        <v>69</v>
      </c>
      <c r="L17" s="22" t="s">
        <v>134</v>
      </c>
      <c r="M17" s="22" t="s">
        <v>173</v>
      </c>
      <c r="N17" s="22" t="s">
        <v>186</v>
      </c>
      <c r="O17" s="22" t="s">
        <v>167</v>
      </c>
      <c r="P17" s="22" t="s">
        <v>213</v>
      </c>
      <c r="Q17" s="22" t="s">
        <v>228</v>
      </c>
      <c r="R17" s="22" t="s">
        <v>139</v>
      </c>
      <c r="S17" s="104" t="s">
        <v>67</v>
      </c>
      <c r="T17" s="105"/>
      <c r="U17" s="105"/>
      <c r="V17" s="105"/>
      <c r="W17" s="105"/>
      <c r="X17" s="106"/>
      <c r="Y17" s="106"/>
      <c r="Z17" s="106"/>
      <c r="AA17" s="106"/>
      <c r="AB17" s="106"/>
      <c r="AC17" s="106"/>
      <c r="AD17" s="106"/>
    </row>
  </sheetData>
  <sortState ref="A364:AA791">
    <sortCondition ref="D364:D791"/>
    <sortCondition ref="E364:E791"/>
  </sortState>
  <conditionalFormatting sqref="A18:A1048576">
    <cfRule type="duplicateValues" dxfId="5" priority="32"/>
  </conditionalFormatting>
  <conditionalFormatting sqref="A1">
    <cfRule type="duplicateValues" dxfId="4" priority="3"/>
  </conditionalFormatting>
  <conditionalFormatting sqref="A2">
    <cfRule type="duplicateValues" dxfId="3" priority="4"/>
  </conditionalFormatting>
  <conditionalFormatting sqref="A3:A17">
    <cfRule type="duplicateValues" dxfId="2"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9"/>
  <sheetViews>
    <sheetView zoomScaleNormal="100" workbookViewId="0"/>
  </sheetViews>
  <sheetFormatPr defaultColWidth="9.1328125" defaultRowHeight="14.25" x14ac:dyDescent="0.45"/>
  <cols>
    <col min="1" max="1" width="16" style="26" customWidth="1"/>
    <col min="2" max="2" width="49.3984375" style="26" customWidth="1"/>
    <col min="3" max="3" width="18.59765625" style="26" customWidth="1"/>
    <col min="4" max="4" width="14.59765625" style="26" bestFit="1" customWidth="1"/>
    <col min="5" max="5" width="13.59765625" style="26" bestFit="1" customWidth="1"/>
    <col min="6" max="16384" width="9.1328125" style="26"/>
  </cols>
  <sheetData>
    <row r="1" spans="1:3" s="24" customFormat="1" ht="16.149999999999999" thickBot="1" x14ac:dyDescent="0.55000000000000004">
      <c r="A1" s="9" t="s">
        <v>76</v>
      </c>
      <c r="B1" s="3"/>
      <c r="C1" s="3"/>
    </row>
    <row r="2" spans="1:3" ht="28.5" x14ac:dyDescent="0.45">
      <c r="A2" s="201" t="s">
        <v>6</v>
      </c>
      <c r="B2" s="202" t="s">
        <v>28</v>
      </c>
      <c r="C2" s="203" t="s">
        <v>4</v>
      </c>
    </row>
    <row r="3" spans="1:3" ht="15" customHeight="1" x14ac:dyDescent="0.45">
      <c r="A3" s="205">
        <v>44271</v>
      </c>
      <c r="B3" s="107" t="s">
        <v>87</v>
      </c>
      <c r="C3" s="108">
        <v>10000000</v>
      </c>
    </row>
    <row r="4" spans="1:3" x14ac:dyDescent="0.45">
      <c r="A4" s="206">
        <v>44281</v>
      </c>
      <c r="B4" s="220" t="s">
        <v>235</v>
      </c>
      <c r="C4" s="108">
        <v>2488631.84</v>
      </c>
    </row>
    <row r="5" spans="1:3" x14ac:dyDescent="0.45">
      <c r="A5" s="206">
        <v>44282</v>
      </c>
      <c r="B5" s="107" t="s">
        <v>94</v>
      </c>
      <c r="C5" s="108">
        <v>11344882.5</v>
      </c>
    </row>
    <row r="6" spans="1:3" x14ac:dyDescent="0.45">
      <c r="A6" s="224"/>
      <c r="B6" s="225" t="s">
        <v>92</v>
      </c>
      <c r="C6" s="226">
        <f>SUM(C3:C5)</f>
        <v>23833514.34</v>
      </c>
    </row>
    <row r="7" spans="1:3" ht="14.65" thickBot="1" x14ac:dyDescent="0.5">
      <c r="A7" s="94" t="s">
        <v>84</v>
      </c>
      <c r="B7" s="95"/>
      <c r="C7" s="204">
        <f>C6</f>
        <v>23833514.34</v>
      </c>
    </row>
    <row r="9" spans="1:3" x14ac:dyDescent="0.45">
      <c r="A9" s="26" t="s">
        <v>75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11"/>
  <sheetViews>
    <sheetView zoomScaleNormal="100" workbookViewId="0"/>
  </sheetViews>
  <sheetFormatPr defaultColWidth="9.1328125" defaultRowHeight="14.25" x14ac:dyDescent="0.45"/>
  <cols>
    <col min="1" max="1" width="50.3984375" style="26" customWidth="1"/>
    <col min="2" max="2" width="12" style="26" customWidth="1"/>
    <col min="3" max="3" width="11.73046875" style="26" customWidth="1"/>
    <col min="4" max="4" width="12.1328125" style="26" bestFit="1" customWidth="1"/>
    <col min="5" max="5" width="17.59765625" style="26" bestFit="1" customWidth="1"/>
    <col min="6" max="6" width="13.86328125" style="26" bestFit="1" customWidth="1"/>
    <col min="7" max="8" width="9.1328125" style="26"/>
    <col min="9" max="9" width="15" style="26" bestFit="1" customWidth="1"/>
    <col min="10" max="16384" width="9.1328125" style="26"/>
  </cols>
  <sheetData>
    <row r="1" spans="1:7" ht="14.65" thickBot="1" x14ac:dyDescent="0.5">
      <c r="A1" s="19" t="s">
        <v>77</v>
      </c>
      <c r="B1" s="19"/>
      <c r="C1" s="19"/>
      <c r="D1" s="20"/>
      <c r="E1" s="20"/>
    </row>
    <row r="2" spans="1:7" ht="15" customHeight="1" thickBot="1" x14ac:dyDescent="0.5">
      <c r="A2" s="266" t="s">
        <v>29</v>
      </c>
      <c r="B2" s="47" t="s">
        <v>25</v>
      </c>
      <c r="C2" s="42" t="s">
        <v>24</v>
      </c>
      <c r="D2" s="42" t="s">
        <v>3</v>
      </c>
      <c r="E2" s="289" t="s">
        <v>27</v>
      </c>
    </row>
    <row r="3" spans="1:7" ht="15" customHeight="1" x14ac:dyDescent="0.45">
      <c r="A3" s="282" t="s">
        <v>88</v>
      </c>
      <c r="B3" s="285">
        <v>5</v>
      </c>
      <c r="C3" s="286">
        <v>1</v>
      </c>
      <c r="D3" s="287">
        <f>C3/B3</f>
        <v>0.2</v>
      </c>
      <c r="E3" s="288">
        <v>10000000</v>
      </c>
    </row>
    <row r="4" spans="1:7" ht="15" customHeight="1" x14ac:dyDescent="0.45">
      <c r="A4" s="283" t="s">
        <v>235</v>
      </c>
      <c r="B4" s="280">
        <v>5</v>
      </c>
      <c r="C4" s="86">
        <v>5</v>
      </c>
      <c r="D4" s="110">
        <f>C4/B4</f>
        <v>1</v>
      </c>
      <c r="E4" s="115">
        <v>2488631.84</v>
      </c>
    </row>
    <row r="5" spans="1:7" ht="15" customHeight="1" thickBot="1" x14ac:dyDescent="0.5">
      <c r="A5" s="284" t="s">
        <v>94</v>
      </c>
      <c r="B5" s="279">
        <v>33</v>
      </c>
      <c r="C5" s="45">
        <v>10</v>
      </c>
      <c r="D5" s="109">
        <f>C5/B5</f>
        <v>0.30303030303030304</v>
      </c>
      <c r="E5" s="114">
        <v>11344882.5</v>
      </c>
    </row>
    <row r="6" spans="1:7" ht="15" customHeight="1" thickBot="1" x14ac:dyDescent="0.5">
      <c r="A6" s="170" t="s">
        <v>11</v>
      </c>
      <c r="B6" s="281">
        <f>SUM(B3:B5)</f>
        <v>43</v>
      </c>
      <c r="C6" s="111">
        <f>SUM(C3:C5)</f>
        <v>16</v>
      </c>
      <c r="D6" s="112">
        <f>C6/B6</f>
        <v>0.37209302325581395</v>
      </c>
      <c r="E6" s="113">
        <f>SUM(E3:E5)</f>
        <v>23833514.34</v>
      </c>
    </row>
    <row r="8" spans="1:7" x14ac:dyDescent="0.45">
      <c r="A8" s="26" t="s">
        <v>75</v>
      </c>
    </row>
    <row r="10" spans="1:7" x14ac:dyDescent="0.45">
      <c r="E10" s="27"/>
    </row>
    <row r="11" spans="1:7" x14ac:dyDescent="0.45">
      <c r="G11" s="11"/>
    </row>
  </sheetData>
  <pageMargins left="0.25" right="0.25" top="0.75" bottom="0.75" header="0.3" footer="0.3"/>
  <pageSetup paperSize="9" scale="46" fitToWidth="0" orientation="landscape" r:id="rId1"/>
  <ignoredErrors>
    <ignoredError sqref="D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68"/>
  <sheetViews>
    <sheetView zoomScaleNormal="100" workbookViewId="0"/>
  </sheetViews>
  <sheetFormatPr defaultColWidth="9.1328125" defaultRowHeight="14.25" x14ac:dyDescent="0.45"/>
  <cols>
    <col min="1" max="1" width="45.73046875" style="26" customWidth="1"/>
    <col min="2" max="2" width="12.73046875" style="26" customWidth="1"/>
    <col min="3" max="3" width="12.73046875" style="11" customWidth="1"/>
    <col min="4" max="4" width="12.73046875" style="26" customWidth="1"/>
    <col min="5" max="5" width="15.86328125" style="26" customWidth="1"/>
    <col min="6" max="7" width="9.265625" style="26" customWidth="1"/>
    <col min="8" max="8" width="18" style="26" customWidth="1"/>
    <col min="9" max="11" width="12.59765625" style="26" customWidth="1"/>
    <col min="12" max="12" width="14.265625" style="26" bestFit="1" customWidth="1"/>
    <col min="13" max="13" width="9.265625" style="26" customWidth="1"/>
    <col min="14" max="14" width="20.3984375" style="26" customWidth="1"/>
    <col min="15" max="17" width="13.73046875" style="26" customWidth="1"/>
    <col min="18" max="18" width="14.265625" style="26" customWidth="1"/>
    <col min="19" max="16384" width="9.1328125" style="26"/>
  </cols>
  <sheetData>
    <row r="1" spans="1:14" ht="14.65" thickBot="1" x14ac:dyDescent="0.5">
      <c r="A1" s="4" t="s">
        <v>78</v>
      </c>
      <c r="B1" s="5"/>
      <c r="C1" s="5"/>
      <c r="D1" s="11"/>
      <c r="E1" s="12"/>
      <c r="H1" s="4" t="s">
        <v>79</v>
      </c>
      <c r="I1" s="11"/>
      <c r="J1" s="11"/>
      <c r="K1" s="11"/>
      <c r="L1" s="12"/>
    </row>
    <row r="2" spans="1:14" ht="14.65" thickBot="1" x14ac:dyDescent="0.5">
      <c r="A2" s="266" t="s">
        <v>23</v>
      </c>
      <c r="B2" s="246" t="s">
        <v>25</v>
      </c>
      <c r="C2" s="42" t="s">
        <v>24</v>
      </c>
      <c r="D2" s="42" t="s">
        <v>3</v>
      </c>
      <c r="E2" s="48" t="s">
        <v>27</v>
      </c>
      <c r="H2" s="249" t="s">
        <v>16</v>
      </c>
      <c r="I2" s="246" t="s">
        <v>25</v>
      </c>
      <c r="J2" s="42" t="s">
        <v>24</v>
      </c>
      <c r="K2" s="42" t="s">
        <v>3</v>
      </c>
      <c r="L2" s="48" t="s">
        <v>27</v>
      </c>
    </row>
    <row r="3" spans="1:14" ht="15" customHeight="1" x14ac:dyDescent="0.45">
      <c r="A3" s="262" t="s">
        <v>110</v>
      </c>
      <c r="B3" s="263">
        <v>3</v>
      </c>
      <c r="C3" s="82">
        <v>2</v>
      </c>
      <c r="D3" s="264">
        <f>C3/B3</f>
        <v>0.66666666666666663</v>
      </c>
      <c r="E3" s="265">
        <v>2202959.25</v>
      </c>
      <c r="H3" s="267" t="s">
        <v>15</v>
      </c>
      <c r="I3" s="263">
        <v>21</v>
      </c>
      <c r="J3" s="82">
        <v>5</v>
      </c>
      <c r="K3" s="264">
        <f>J3/I3</f>
        <v>0.23809523809523808</v>
      </c>
      <c r="L3" s="265">
        <v>5175575.25</v>
      </c>
    </row>
    <row r="4" spans="1:14" ht="15" customHeight="1" x14ac:dyDescent="0.45">
      <c r="A4" s="256" t="s">
        <v>128</v>
      </c>
      <c r="B4" s="239">
        <v>1</v>
      </c>
      <c r="C4" s="64">
        <v>1</v>
      </c>
      <c r="D4" s="29">
        <f>C4/B4</f>
        <v>1</v>
      </c>
      <c r="E4" s="30">
        <v>1439099.7</v>
      </c>
      <c r="H4" s="245" t="s">
        <v>145</v>
      </c>
      <c r="I4" s="239">
        <v>2</v>
      </c>
      <c r="J4" s="64">
        <v>2</v>
      </c>
      <c r="K4" s="29">
        <f>J4/I4</f>
        <v>1</v>
      </c>
      <c r="L4" s="30">
        <v>999962.75</v>
      </c>
      <c r="M4" s="27"/>
    </row>
    <row r="5" spans="1:14" ht="15" customHeight="1" x14ac:dyDescent="0.45">
      <c r="A5" s="255" t="s">
        <v>150</v>
      </c>
      <c r="B5" s="239">
        <v>1</v>
      </c>
      <c r="C5" s="64">
        <v>1</v>
      </c>
      <c r="D5" s="29">
        <f>C5/B5</f>
        <v>1</v>
      </c>
      <c r="E5" s="30">
        <v>489307.09</v>
      </c>
      <c r="H5" s="245" t="s">
        <v>129</v>
      </c>
      <c r="I5" s="239">
        <v>3</v>
      </c>
      <c r="J5" s="64">
        <v>2</v>
      </c>
      <c r="K5" s="29">
        <f>J5/I5</f>
        <v>0.66666666666666663</v>
      </c>
      <c r="L5" s="30">
        <v>2938333.5</v>
      </c>
    </row>
    <row r="6" spans="1:14" ht="15" customHeight="1" x14ac:dyDescent="0.45">
      <c r="A6" s="255" t="s">
        <v>236</v>
      </c>
      <c r="B6" s="239">
        <v>1</v>
      </c>
      <c r="C6" s="77"/>
      <c r="D6" s="85"/>
      <c r="E6" s="78"/>
      <c r="H6" s="245" t="s">
        <v>239</v>
      </c>
      <c r="I6" s="239">
        <v>1</v>
      </c>
      <c r="J6" s="77"/>
      <c r="K6" s="85"/>
      <c r="L6" s="78"/>
    </row>
    <row r="7" spans="1:14" ht="15" customHeight="1" x14ac:dyDescent="0.45">
      <c r="A7" s="257" t="s">
        <v>32</v>
      </c>
      <c r="B7" s="239">
        <v>5</v>
      </c>
      <c r="C7" s="64">
        <v>1</v>
      </c>
      <c r="D7" s="29">
        <f t="shared" ref="D7:D12" si="0">C7/B7</f>
        <v>0.2</v>
      </c>
      <c r="E7" s="30">
        <v>1256040.8</v>
      </c>
      <c r="H7" s="245" t="s">
        <v>14</v>
      </c>
      <c r="I7" s="239">
        <v>13</v>
      </c>
      <c r="J7" s="64">
        <v>7</v>
      </c>
      <c r="K7" s="29">
        <f>J7/I7</f>
        <v>0.53846153846153844</v>
      </c>
      <c r="L7" s="30">
        <v>14719642.84</v>
      </c>
      <c r="N7" s="23"/>
    </row>
    <row r="8" spans="1:14" ht="15" customHeight="1" thickBot="1" x14ac:dyDescent="0.5">
      <c r="A8" s="257" t="s">
        <v>122</v>
      </c>
      <c r="B8" s="239">
        <v>1</v>
      </c>
      <c r="C8" s="64">
        <v>1</v>
      </c>
      <c r="D8" s="29">
        <f t="shared" si="0"/>
        <v>1</v>
      </c>
      <c r="E8" s="30">
        <v>271586.2</v>
      </c>
      <c r="H8" s="261" t="s">
        <v>240</v>
      </c>
      <c r="I8" s="259">
        <v>3</v>
      </c>
      <c r="J8" s="118"/>
      <c r="K8" s="119"/>
      <c r="L8" s="120"/>
      <c r="M8" s="27"/>
      <c r="N8" s="39"/>
    </row>
    <row r="9" spans="1:14" ht="15" customHeight="1" thickBot="1" x14ac:dyDescent="0.5">
      <c r="A9" s="257" t="s">
        <v>162</v>
      </c>
      <c r="B9" s="239">
        <v>1</v>
      </c>
      <c r="C9" s="64">
        <v>1</v>
      </c>
      <c r="D9" s="29">
        <f t="shared" si="0"/>
        <v>1</v>
      </c>
      <c r="E9" s="30">
        <v>499749.5</v>
      </c>
      <c r="H9" s="207" t="s">
        <v>11</v>
      </c>
      <c r="I9" s="260">
        <v>43</v>
      </c>
      <c r="J9" s="208">
        <v>16</v>
      </c>
      <c r="K9" s="209">
        <f>J9/I9</f>
        <v>0.37209302325581395</v>
      </c>
      <c r="L9" s="210">
        <v>23833514.34</v>
      </c>
      <c r="N9" s="23"/>
    </row>
    <row r="10" spans="1:14" ht="15" customHeight="1" x14ac:dyDescent="0.45">
      <c r="A10" s="257" t="s">
        <v>138</v>
      </c>
      <c r="B10" s="239">
        <v>2</v>
      </c>
      <c r="C10" s="64">
        <v>1</v>
      </c>
      <c r="D10" s="29">
        <f t="shared" si="0"/>
        <v>0.5</v>
      </c>
      <c r="E10" s="30">
        <v>1499233.8</v>
      </c>
    </row>
    <row r="11" spans="1:14" ht="15" customHeight="1" x14ac:dyDescent="0.45">
      <c r="A11" s="257" t="s">
        <v>31</v>
      </c>
      <c r="B11" s="239">
        <v>2</v>
      </c>
      <c r="C11" s="64">
        <v>1</v>
      </c>
      <c r="D11" s="29">
        <f t="shared" si="0"/>
        <v>0.5</v>
      </c>
      <c r="E11" s="30">
        <v>10000000</v>
      </c>
      <c r="F11" s="40"/>
      <c r="G11" s="2"/>
    </row>
    <row r="12" spans="1:14" ht="15" customHeight="1" thickBot="1" x14ac:dyDescent="0.5">
      <c r="A12" s="257" t="s">
        <v>70</v>
      </c>
      <c r="B12" s="239">
        <v>8</v>
      </c>
      <c r="C12" s="64">
        <v>2</v>
      </c>
      <c r="D12" s="29">
        <f t="shared" si="0"/>
        <v>0.25</v>
      </c>
      <c r="E12" s="30">
        <v>1767771.5</v>
      </c>
      <c r="H12" s="43" t="s">
        <v>80</v>
      </c>
      <c r="I12" s="58"/>
      <c r="J12" s="58"/>
      <c r="K12" s="58"/>
      <c r="L12" s="59"/>
    </row>
    <row r="13" spans="1:14" ht="27" customHeight="1" thickBot="1" x14ac:dyDescent="0.5">
      <c r="A13" s="257" t="s">
        <v>68</v>
      </c>
      <c r="B13" s="253">
        <v>4</v>
      </c>
      <c r="C13" s="77"/>
      <c r="D13" s="85"/>
      <c r="E13" s="78"/>
      <c r="H13" s="268" t="s">
        <v>54</v>
      </c>
      <c r="I13" s="269" t="s">
        <v>25</v>
      </c>
      <c r="J13" s="270" t="s">
        <v>24</v>
      </c>
      <c r="K13" s="270" t="s">
        <v>3</v>
      </c>
      <c r="L13" s="271" t="s">
        <v>27</v>
      </c>
    </row>
    <row r="14" spans="1:14" ht="15" customHeight="1" x14ac:dyDescent="0.45">
      <c r="A14" s="257" t="s">
        <v>144</v>
      </c>
      <c r="B14" s="239">
        <v>2</v>
      </c>
      <c r="C14" s="64">
        <v>2</v>
      </c>
      <c r="D14" s="29">
        <f>C14/B14</f>
        <v>1</v>
      </c>
      <c r="E14" s="30">
        <v>999962.75</v>
      </c>
      <c r="H14" s="267" t="s">
        <v>123</v>
      </c>
      <c r="I14" s="263">
        <v>1</v>
      </c>
      <c r="J14" s="82">
        <v>1</v>
      </c>
      <c r="K14" s="264">
        <f t="shared" ref="K14:K15" si="1">J14/I14</f>
        <v>1</v>
      </c>
      <c r="L14" s="265">
        <v>271586.2</v>
      </c>
    </row>
    <row r="15" spans="1:14" ht="15" customHeight="1" thickBot="1" x14ac:dyDescent="0.5">
      <c r="A15" s="257" t="s">
        <v>96</v>
      </c>
      <c r="B15" s="239">
        <v>8</v>
      </c>
      <c r="C15" s="64">
        <v>3</v>
      </c>
      <c r="D15" s="29">
        <f>C15/B15</f>
        <v>0.375</v>
      </c>
      <c r="E15" s="30">
        <v>3407803.75</v>
      </c>
      <c r="H15" s="261" t="s">
        <v>33</v>
      </c>
      <c r="I15" s="259">
        <v>42</v>
      </c>
      <c r="J15" s="116">
        <v>15</v>
      </c>
      <c r="K15" s="221">
        <f t="shared" si="1"/>
        <v>0.35714285714285715</v>
      </c>
      <c r="L15" s="117">
        <v>23561928.140000001</v>
      </c>
    </row>
    <row r="16" spans="1:14" ht="15" customHeight="1" thickBot="1" x14ac:dyDescent="0.5">
      <c r="A16" s="257" t="s">
        <v>237</v>
      </c>
      <c r="B16" s="253">
        <v>1</v>
      </c>
      <c r="C16" s="77"/>
      <c r="D16" s="85"/>
      <c r="E16" s="78"/>
      <c r="H16" s="207" t="s">
        <v>11</v>
      </c>
      <c r="I16" s="260">
        <v>43</v>
      </c>
      <c r="J16" s="208">
        <v>16</v>
      </c>
      <c r="K16" s="209">
        <f>J16/I16</f>
        <v>0.37209302325581395</v>
      </c>
      <c r="L16" s="210">
        <v>23833514.34</v>
      </c>
    </row>
    <row r="17" spans="1:11" ht="15" customHeight="1" thickBot="1" x14ac:dyDescent="0.5">
      <c r="A17" s="258" t="s">
        <v>238</v>
      </c>
      <c r="B17" s="254">
        <v>3</v>
      </c>
      <c r="C17" s="87"/>
      <c r="D17" s="88"/>
      <c r="E17" s="89"/>
    </row>
    <row r="18" spans="1:11" ht="15" customHeight="1" thickBot="1" x14ac:dyDescent="0.5">
      <c r="A18" s="83" t="s">
        <v>11</v>
      </c>
      <c r="B18" s="241">
        <v>43</v>
      </c>
      <c r="C18" s="91">
        <v>16</v>
      </c>
      <c r="D18" s="92">
        <f>C18/B18</f>
        <v>0.37209302325581395</v>
      </c>
      <c r="E18" s="93">
        <v>23833514.34</v>
      </c>
    </row>
    <row r="19" spans="1:11" ht="15" customHeight="1" x14ac:dyDescent="0.45"/>
    <row r="20" spans="1:11" ht="15" customHeight="1" x14ac:dyDescent="0.45"/>
    <row r="21" spans="1:11" ht="15" customHeight="1" x14ac:dyDescent="0.45"/>
    <row r="22" spans="1:11" ht="15" customHeight="1" x14ac:dyDescent="0.45"/>
    <row r="23" spans="1:11" ht="15" customHeight="1" x14ac:dyDescent="0.45"/>
    <row r="24" spans="1:11" ht="15" customHeight="1" x14ac:dyDescent="0.45"/>
    <row r="25" spans="1:11" ht="15" customHeight="1" x14ac:dyDescent="0.45"/>
    <row r="26" spans="1:11" ht="15" customHeight="1" x14ac:dyDescent="0.45"/>
    <row r="27" spans="1:11" ht="15" customHeight="1" x14ac:dyDescent="0.45"/>
    <row r="28" spans="1:11" ht="15" customHeight="1" x14ac:dyDescent="0.45"/>
    <row r="29" spans="1:11" ht="15" customHeight="1" x14ac:dyDescent="0.45">
      <c r="H29" s="36"/>
      <c r="I29" s="36"/>
      <c r="J29" s="37"/>
      <c r="K29" s="38"/>
    </row>
    <row r="30" spans="1:11" ht="15" customHeight="1" x14ac:dyDescent="0.45"/>
    <row r="31" spans="1:11" ht="15" customHeight="1" x14ac:dyDescent="0.45"/>
    <row r="32" spans="1:11" ht="15" customHeight="1" x14ac:dyDescent="0.45"/>
    <row r="33" spans="6:7" ht="15" customHeight="1" x14ac:dyDescent="0.45"/>
    <row r="34" spans="6:7" ht="15" customHeight="1" x14ac:dyDescent="0.45"/>
    <row r="35" spans="6:7" ht="15" customHeight="1" x14ac:dyDescent="0.45"/>
    <row r="36" spans="6:7" ht="15" customHeight="1" x14ac:dyDescent="0.45"/>
    <row r="37" spans="6:7" ht="15" customHeight="1" x14ac:dyDescent="0.45">
      <c r="F37" s="25"/>
      <c r="G37" s="39"/>
    </row>
    <row r="38" spans="6:7" ht="15" customHeight="1" x14ac:dyDescent="0.45"/>
    <row r="39" spans="6:7" ht="15" customHeight="1" x14ac:dyDescent="0.45"/>
    <row r="40" spans="6:7" ht="15" customHeight="1" x14ac:dyDescent="0.45">
      <c r="G40" s="35"/>
    </row>
    <row r="41" spans="6:7" ht="15" customHeight="1" x14ac:dyDescent="0.45"/>
    <row r="42" spans="6:7" ht="15" customHeight="1" x14ac:dyDescent="0.45"/>
    <row r="43" spans="6:7" ht="15" customHeight="1" x14ac:dyDescent="0.45"/>
    <row r="44" spans="6:7" ht="15" customHeight="1" x14ac:dyDescent="0.45"/>
    <row r="45" spans="6:7" ht="15" customHeight="1" x14ac:dyDescent="0.45"/>
    <row r="46" spans="6:7" ht="15" customHeight="1" x14ac:dyDescent="0.45"/>
    <row r="47" spans="6:7" ht="15" customHeight="1" x14ac:dyDescent="0.45"/>
    <row r="48" spans="6:7"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sheetData>
  <conditionalFormatting sqref="G38:G39 G42:G1048576 G1:G19 G21:G36">
    <cfRule type="containsText" dxfId="1" priority="1" operator="containsText" text="FALSE">
      <formula>NOT(ISERROR(SEARCH("FALSE",G1)))</formula>
    </cfRule>
  </conditionalFormatting>
  <pageMargins left="0.7" right="0.7" top="0.75" bottom="0.75" header="0.3" footer="0.3"/>
  <pageSetup paperSize="9" orientation="portrait" r:id="rId1"/>
  <ignoredErrors>
    <ignoredError sqref="D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24"/>
  <sheetViews>
    <sheetView zoomScaleNormal="100" workbookViewId="0"/>
  </sheetViews>
  <sheetFormatPr defaultColWidth="9.1328125" defaultRowHeight="14.25" x14ac:dyDescent="0.45"/>
  <cols>
    <col min="1" max="1" width="40.3984375" style="26" customWidth="1"/>
    <col min="2" max="2" width="12.59765625" style="26" customWidth="1"/>
    <col min="3" max="3" width="13.86328125" style="26" customWidth="1"/>
    <col min="4" max="4" width="12.1328125" style="26" bestFit="1" customWidth="1"/>
    <col min="5" max="5" width="17.265625" style="26" bestFit="1" customWidth="1"/>
    <col min="6" max="8" width="12.59765625" style="26" customWidth="1"/>
    <col min="9" max="9" width="15" style="26" customWidth="1"/>
    <col min="10" max="13" width="12.59765625" style="26" customWidth="1"/>
    <col min="14" max="14" width="9.59765625" style="26" bestFit="1" customWidth="1"/>
    <col min="15" max="15" width="12.265625" style="26" bestFit="1" customWidth="1"/>
    <col min="16" max="16384" width="9.1328125" style="26"/>
  </cols>
  <sheetData>
    <row r="1" spans="1:13" ht="14.65" thickBot="1" x14ac:dyDescent="0.5">
      <c r="A1" s="4" t="s">
        <v>248</v>
      </c>
    </row>
    <row r="2" spans="1:13" ht="14.65" thickBot="1" x14ac:dyDescent="0.5">
      <c r="A2" s="249" t="s">
        <v>241</v>
      </c>
      <c r="B2" s="121" t="s">
        <v>25</v>
      </c>
      <c r="C2" s="96" t="s">
        <v>24</v>
      </c>
      <c r="D2" s="96" t="s">
        <v>3</v>
      </c>
      <c r="E2" s="122" t="s">
        <v>27</v>
      </c>
    </row>
    <row r="3" spans="1:13" x14ac:dyDescent="0.45">
      <c r="A3" s="272" t="s">
        <v>242</v>
      </c>
      <c r="B3" s="123">
        <v>19</v>
      </c>
      <c r="C3" s="124">
        <v>8</v>
      </c>
      <c r="D3" s="125">
        <f>C3/B3</f>
        <v>0.42105263157894735</v>
      </c>
      <c r="E3" s="46">
        <v>6881711.2000000002</v>
      </c>
      <c r="F3" s="126"/>
      <c r="G3" s="127"/>
      <c r="I3" s="128"/>
    </row>
    <row r="4" spans="1:13" x14ac:dyDescent="0.45">
      <c r="A4" s="129" t="s">
        <v>243</v>
      </c>
      <c r="B4" s="123">
        <v>18</v>
      </c>
      <c r="C4" s="124">
        <v>7</v>
      </c>
      <c r="D4" s="125">
        <f t="shared" ref="D4" si="0">C4/B4</f>
        <v>0.3888888888888889</v>
      </c>
      <c r="E4" s="46">
        <v>6951803.1399999997</v>
      </c>
      <c r="F4" s="27"/>
      <c r="G4" s="130"/>
      <c r="H4" s="131"/>
      <c r="I4" s="128"/>
    </row>
    <row r="5" spans="1:13" ht="14.65" thickBot="1" x14ac:dyDescent="0.5">
      <c r="A5" s="273" t="s">
        <v>261</v>
      </c>
      <c r="B5" s="123">
        <v>1</v>
      </c>
      <c r="C5" s="124"/>
      <c r="D5" s="125"/>
      <c r="E5" s="46"/>
    </row>
    <row r="6" spans="1:13" ht="14.65" thickBot="1" x14ac:dyDescent="0.5">
      <c r="A6" s="132" t="s">
        <v>11</v>
      </c>
      <c r="B6" s="90">
        <f>SUM(B3:B5)</f>
        <v>38</v>
      </c>
      <c r="C6" s="90">
        <v>15</v>
      </c>
      <c r="D6" s="133">
        <f>C6/B6</f>
        <v>0.39473684210526316</v>
      </c>
      <c r="E6" s="134">
        <v>13833514.34</v>
      </c>
    </row>
    <row r="7" spans="1:13" x14ac:dyDescent="0.45">
      <c r="C7" s="11"/>
      <c r="D7" s="135" t="s">
        <v>244</v>
      </c>
      <c r="E7" s="12"/>
      <c r="F7" s="25"/>
    </row>
    <row r="9" spans="1:13" ht="14.65" thickBot="1" x14ac:dyDescent="0.5">
      <c r="A9" s="4" t="s">
        <v>249</v>
      </c>
    </row>
    <row r="10" spans="1:13" x14ac:dyDescent="0.45">
      <c r="A10" s="310" t="s">
        <v>28</v>
      </c>
      <c r="B10" s="312" t="s">
        <v>245</v>
      </c>
      <c r="C10" s="313"/>
      <c r="D10" s="313"/>
      <c r="E10" s="314"/>
      <c r="F10" s="312" t="s">
        <v>246</v>
      </c>
      <c r="G10" s="313"/>
      <c r="H10" s="313"/>
      <c r="I10" s="314"/>
      <c r="J10" s="312" t="s">
        <v>261</v>
      </c>
      <c r="K10" s="313"/>
      <c r="L10" s="313"/>
      <c r="M10" s="314"/>
    </row>
    <row r="11" spans="1:13" ht="15" customHeight="1" x14ac:dyDescent="0.45">
      <c r="A11" s="311"/>
      <c r="B11" s="136" t="s">
        <v>25</v>
      </c>
      <c r="C11" s="137" t="s">
        <v>24</v>
      </c>
      <c r="D11" s="137" t="s">
        <v>3</v>
      </c>
      <c r="E11" s="138" t="s">
        <v>27</v>
      </c>
      <c r="F11" s="136" t="s">
        <v>25</v>
      </c>
      <c r="G11" s="137" t="s">
        <v>24</v>
      </c>
      <c r="H11" s="137" t="s">
        <v>3</v>
      </c>
      <c r="I11" s="138" t="s">
        <v>27</v>
      </c>
      <c r="J11" s="136" t="s">
        <v>25</v>
      </c>
      <c r="K11" s="137" t="s">
        <v>24</v>
      </c>
      <c r="L11" s="137" t="s">
        <v>3</v>
      </c>
      <c r="M11" s="138" t="s">
        <v>27</v>
      </c>
    </row>
    <row r="12" spans="1:13" x14ac:dyDescent="0.45">
      <c r="A12" s="147" t="s">
        <v>141</v>
      </c>
      <c r="B12" s="123">
        <v>2</v>
      </c>
      <c r="C12" s="124">
        <v>2</v>
      </c>
      <c r="D12" s="125">
        <f>C12/B12</f>
        <v>1</v>
      </c>
      <c r="E12" s="46">
        <v>999362</v>
      </c>
      <c r="F12" s="123">
        <v>3</v>
      </c>
      <c r="G12" s="124">
        <v>3</v>
      </c>
      <c r="H12" s="125">
        <f>G12/F12</f>
        <v>1</v>
      </c>
      <c r="I12" s="46">
        <v>1489269.84</v>
      </c>
      <c r="J12" s="211"/>
      <c r="K12" s="212"/>
      <c r="L12" s="212"/>
      <c r="M12" s="213"/>
    </row>
    <row r="13" spans="1:13" ht="15" customHeight="1" thickBot="1" x14ac:dyDescent="0.5">
      <c r="A13" s="277" t="s">
        <v>94</v>
      </c>
      <c r="B13" s="216">
        <v>17</v>
      </c>
      <c r="C13" s="217">
        <v>6</v>
      </c>
      <c r="D13" s="218">
        <f>C13/B13</f>
        <v>0.35294117647058826</v>
      </c>
      <c r="E13" s="219">
        <v>5882349.2000000002</v>
      </c>
      <c r="F13" s="216">
        <v>15</v>
      </c>
      <c r="G13" s="217">
        <v>4</v>
      </c>
      <c r="H13" s="218">
        <f>G13/F13</f>
        <v>0.26666666666666666</v>
      </c>
      <c r="I13" s="219">
        <v>5462533.2999999998</v>
      </c>
      <c r="J13" s="216">
        <v>1</v>
      </c>
      <c r="K13" s="214"/>
      <c r="L13" s="214"/>
      <c r="M13" s="215"/>
    </row>
    <row r="14" spans="1:13" ht="14.65" thickBot="1" x14ac:dyDescent="0.5">
      <c r="A14" s="132" t="s">
        <v>11</v>
      </c>
      <c r="B14" s="90">
        <v>19</v>
      </c>
      <c r="C14" s="90">
        <v>8</v>
      </c>
      <c r="D14" s="133">
        <f>C14/B14</f>
        <v>0.42105263157894735</v>
      </c>
      <c r="E14" s="134">
        <v>6881711.2000000002</v>
      </c>
      <c r="F14" s="90">
        <v>18</v>
      </c>
      <c r="G14" s="90">
        <v>7</v>
      </c>
      <c r="H14" s="133">
        <f>G14/F14</f>
        <v>0.3888888888888889</v>
      </c>
      <c r="I14" s="134">
        <v>6951803.1399999997</v>
      </c>
      <c r="J14" s="90">
        <f>SUM(J12:J13)</f>
        <v>1</v>
      </c>
      <c r="K14" s="90"/>
      <c r="L14" s="133"/>
      <c r="M14" s="134"/>
    </row>
    <row r="15" spans="1:13" x14ac:dyDescent="0.45">
      <c r="H15" s="2"/>
      <c r="I15" s="140"/>
    </row>
    <row r="16" spans="1:13" x14ac:dyDescent="0.45">
      <c r="H16" s="2"/>
      <c r="I16" s="140"/>
    </row>
    <row r="17" spans="1:4" ht="14.65" thickBot="1" x14ac:dyDescent="0.5">
      <c r="A17" s="19" t="s">
        <v>250</v>
      </c>
      <c r="B17" s="20"/>
      <c r="C17" s="20"/>
      <c r="D17" s="20"/>
    </row>
    <row r="18" spans="1:4" x14ac:dyDescent="0.45">
      <c r="A18" s="74" t="s">
        <v>28</v>
      </c>
      <c r="B18" s="141" t="s">
        <v>245</v>
      </c>
      <c r="C18" s="141" t="s">
        <v>246</v>
      </c>
      <c r="D18" s="76" t="s">
        <v>247</v>
      </c>
    </row>
    <row r="19" spans="1:4" x14ac:dyDescent="0.45">
      <c r="A19" s="147" t="s">
        <v>141</v>
      </c>
      <c r="B19" s="222">
        <v>45</v>
      </c>
      <c r="C19" s="222">
        <v>51</v>
      </c>
      <c r="D19" s="223">
        <v>48.6</v>
      </c>
    </row>
    <row r="20" spans="1:4" ht="15" customHeight="1" thickBot="1" x14ac:dyDescent="0.5">
      <c r="A20" s="274" t="s">
        <v>94</v>
      </c>
      <c r="B20" s="275">
        <v>49.5</v>
      </c>
      <c r="C20" s="275">
        <v>55.25</v>
      </c>
      <c r="D20" s="276">
        <v>51.8</v>
      </c>
    </row>
    <row r="21" spans="1:4" ht="14.65" thickBot="1" x14ac:dyDescent="0.5">
      <c r="A21" s="142" t="s">
        <v>11</v>
      </c>
      <c r="B21" s="143">
        <v>48.375</v>
      </c>
      <c r="C21" s="144">
        <v>53.428571428571431</v>
      </c>
      <c r="D21" s="145">
        <v>50.733333333333334</v>
      </c>
    </row>
    <row r="22" spans="1:4" x14ac:dyDescent="0.45">
      <c r="B22" s="146"/>
      <c r="C22" s="146"/>
      <c r="D22" s="146"/>
    </row>
    <row r="24" spans="1:4" x14ac:dyDescent="0.45">
      <c r="B24" s="146"/>
      <c r="C24" s="146"/>
      <c r="D24" s="146"/>
    </row>
  </sheetData>
  <mergeCells count="4">
    <mergeCell ref="A10:A11"/>
    <mergeCell ref="B10:E10"/>
    <mergeCell ref="F10:I10"/>
    <mergeCell ref="J10:M10"/>
  </mergeCells>
  <conditionalFormatting sqref="G3">
    <cfRule type="containsText" dxfId="0" priority="1" operator="containsText" text="FALSE">
      <formula>NOT(ISERROR(SEARCH("FALSE",G3)))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9.1328125" defaultRowHeight="14.25" x14ac:dyDescent="0.45"/>
  <cols>
    <col min="1" max="1" width="45.73046875" style="33" customWidth="1"/>
    <col min="2" max="5" width="12.73046875" style="33" customWidth="1"/>
    <col min="6" max="16384" width="9.1328125" style="33"/>
  </cols>
  <sheetData>
    <row r="1" spans="1:5" ht="14.65" thickBot="1" x14ac:dyDescent="0.5">
      <c r="A1" s="14" t="s">
        <v>89</v>
      </c>
      <c r="B1" s="34"/>
      <c r="C1" s="34"/>
    </row>
    <row r="2" spans="1:5" ht="14.65" thickBot="1" x14ac:dyDescent="0.5">
      <c r="A2" s="237" t="s">
        <v>29</v>
      </c>
      <c r="B2" s="71" t="s">
        <v>25</v>
      </c>
      <c r="C2" s="65" t="s">
        <v>26</v>
      </c>
      <c r="D2" s="65" t="s">
        <v>3</v>
      </c>
      <c r="E2" s="66" t="s">
        <v>27</v>
      </c>
    </row>
    <row r="3" spans="1:5" ht="14.65" thickBot="1" x14ac:dyDescent="0.5">
      <c r="A3" s="252" t="s">
        <v>88</v>
      </c>
      <c r="B3" s="72">
        <v>5</v>
      </c>
      <c r="C3" s="67">
        <v>1</v>
      </c>
      <c r="D3" s="68">
        <v>0.2</v>
      </c>
      <c r="E3" s="69">
        <v>10000000</v>
      </c>
    </row>
    <row r="4" spans="1:5" x14ac:dyDescent="0.45">
      <c r="A4" s="15"/>
      <c r="B4" s="16"/>
      <c r="C4" s="16"/>
      <c r="D4" s="17"/>
      <c r="E4" s="18"/>
    </row>
    <row r="5" spans="1:5" ht="14.65" thickBot="1" x14ac:dyDescent="0.5">
      <c r="A5" s="97" t="s">
        <v>90</v>
      </c>
      <c r="B5" s="31"/>
      <c r="C5" s="31"/>
      <c r="D5" s="31"/>
      <c r="E5" s="31"/>
    </row>
    <row r="6" spans="1:5" ht="14.65" thickBot="1" x14ac:dyDescent="0.5">
      <c r="A6" s="249" t="s">
        <v>16</v>
      </c>
      <c r="B6" s="246" t="s">
        <v>25</v>
      </c>
      <c r="C6" s="42" t="s">
        <v>24</v>
      </c>
      <c r="D6" s="42" t="s">
        <v>3</v>
      </c>
      <c r="E6" s="48" t="s">
        <v>27</v>
      </c>
    </row>
    <row r="7" spans="1:5" x14ac:dyDescent="0.45">
      <c r="A7" s="250" t="s">
        <v>15</v>
      </c>
      <c r="B7" s="247">
        <v>2</v>
      </c>
      <c r="C7" s="77"/>
      <c r="D7" s="85"/>
      <c r="E7" s="78"/>
    </row>
    <row r="8" spans="1:5" ht="14.65" thickBot="1" x14ac:dyDescent="0.5">
      <c r="A8" s="251" t="s">
        <v>14</v>
      </c>
      <c r="B8" s="248">
        <v>3</v>
      </c>
      <c r="C8" s="81">
        <v>1</v>
      </c>
      <c r="D8" s="70">
        <f>C8/B8</f>
        <v>0.33333333333333331</v>
      </c>
      <c r="E8" s="80">
        <v>10000000</v>
      </c>
    </row>
    <row r="9" spans="1:5" ht="14.65" thickBot="1" x14ac:dyDescent="0.5">
      <c r="A9" s="83" t="s">
        <v>11</v>
      </c>
      <c r="B9" s="241">
        <v>5</v>
      </c>
      <c r="C9" s="91">
        <v>1</v>
      </c>
      <c r="D9" s="92">
        <v>0.2</v>
      </c>
      <c r="E9" s="93">
        <v>10000000</v>
      </c>
    </row>
    <row r="10" spans="1:5" x14ac:dyDescent="0.45">
      <c r="A10" s="15"/>
      <c r="B10" s="16"/>
      <c r="C10" s="16"/>
      <c r="D10" s="17"/>
      <c r="E10" s="18"/>
    </row>
    <row r="11" spans="1:5" ht="14.65" thickBot="1" x14ac:dyDescent="0.5">
      <c r="A11" s="97" t="s">
        <v>91</v>
      </c>
      <c r="B11" s="31"/>
      <c r="C11" s="31"/>
      <c r="D11" s="31"/>
      <c r="E11" s="31"/>
    </row>
    <row r="12" spans="1:5" ht="14.65" thickBot="1" x14ac:dyDescent="0.5">
      <c r="A12" s="242" t="s">
        <v>23</v>
      </c>
      <c r="B12" s="238" t="s">
        <v>25</v>
      </c>
      <c r="C12" s="75" t="s">
        <v>24</v>
      </c>
      <c r="D12" s="75" t="s">
        <v>3</v>
      </c>
      <c r="E12" s="84" t="s">
        <v>27</v>
      </c>
    </row>
    <row r="13" spans="1:5" x14ac:dyDescent="0.45">
      <c r="A13" s="243" t="s">
        <v>32</v>
      </c>
      <c r="B13" s="239">
        <v>2</v>
      </c>
      <c r="C13" s="77"/>
      <c r="D13" s="85"/>
      <c r="E13" s="78"/>
    </row>
    <row r="14" spans="1:5" x14ac:dyDescent="0.45">
      <c r="A14" s="244" t="s">
        <v>31</v>
      </c>
      <c r="B14" s="239">
        <v>1</v>
      </c>
      <c r="C14" s="64">
        <v>1</v>
      </c>
      <c r="D14" s="29">
        <f>C14/B14</f>
        <v>1</v>
      </c>
      <c r="E14" s="30">
        <v>10000000</v>
      </c>
    </row>
    <row r="15" spans="1:5" x14ac:dyDescent="0.45">
      <c r="A15" s="245" t="s">
        <v>70</v>
      </c>
      <c r="B15" s="239">
        <v>1</v>
      </c>
      <c r="C15" s="77"/>
      <c r="D15" s="85"/>
      <c r="E15" s="78"/>
    </row>
    <row r="16" spans="1:5" ht="14.65" thickBot="1" x14ac:dyDescent="0.5">
      <c r="A16" s="245" t="s">
        <v>68</v>
      </c>
      <c r="B16" s="240">
        <v>1</v>
      </c>
      <c r="C16" s="87"/>
      <c r="D16" s="88"/>
      <c r="E16" s="89"/>
    </row>
    <row r="17" spans="1:5" ht="14.65" thickBot="1" x14ac:dyDescent="0.5">
      <c r="A17" s="83" t="s">
        <v>11</v>
      </c>
      <c r="B17" s="241">
        <v>5</v>
      </c>
      <c r="C17" s="91">
        <f>SUM(C13:C16)</f>
        <v>1</v>
      </c>
      <c r="D17" s="92">
        <f>C17/B17</f>
        <v>0.2</v>
      </c>
      <c r="E17" s="93">
        <f>SUM(E13:E16)</f>
        <v>10000000</v>
      </c>
    </row>
  </sheetData>
  <pageMargins left="0.7" right="0.7" top="0.75" bottom="0.75" header="0.3" footer="0.3"/>
  <pageSetup paperSize="9" orientation="portrait" r:id="rId1"/>
  <ignoredErrors>
    <ignoredError sqref="D1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ColWidth="9.1328125" defaultRowHeight="14.25" x14ac:dyDescent="0.45"/>
  <cols>
    <col min="1" max="1" width="45.73046875" style="33" customWidth="1"/>
    <col min="2" max="5" width="12.73046875" style="33" customWidth="1"/>
    <col min="6" max="16384" width="9.1328125" style="33"/>
  </cols>
  <sheetData>
    <row r="1" spans="1:5" ht="14.65" thickBot="1" x14ac:dyDescent="0.5">
      <c r="A1" s="14" t="s">
        <v>255</v>
      </c>
      <c r="B1" s="34"/>
      <c r="C1" s="34"/>
    </row>
    <row r="2" spans="1:5" ht="14.65" thickBot="1" x14ac:dyDescent="0.5">
      <c r="A2" s="237" t="s">
        <v>29</v>
      </c>
      <c r="B2" s="148" t="s">
        <v>25</v>
      </c>
      <c r="C2" s="149" t="s">
        <v>26</v>
      </c>
      <c r="D2" s="149" t="s">
        <v>3</v>
      </c>
      <c r="E2" s="150" t="s">
        <v>27</v>
      </c>
    </row>
    <row r="3" spans="1:5" ht="15" customHeight="1" thickBot="1" x14ac:dyDescent="0.5">
      <c r="A3" s="151" t="s">
        <v>251</v>
      </c>
      <c r="B3" s="152">
        <v>5</v>
      </c>
      <c r="C3" s="153">
        <v>5</v>
      </c>
      <c r="D3" s="154">
        <v>1</v>
      </c>
      <c r="E3" s="155">
        <v>2488631.84</v>
      </c>
    </row>
    <row r="4" spans="1:5" x14ac:dyDescent="0.45">
      <c r="A4" s="15"/>
      <c r="B4" s="16"/>
      <c r="C4" s="16"/>
      <c r="D4" s="17"/>
      <c r="E4" s="18"/>
    </row>
    <row r="5" spans="1:5" x14ac:dyDescent="0.45">
      <c r="A5" s="31"/>
      <c r="B5" s="31"/>
      <c r="C5" s="31"/>
      <c r="D5" s="31"/>
      <c r="E5" s="31"/>
    </row>
    <row r="6" spans="1:5" ht="14.65" thickBot="1" x14ac:dyDescent="0.5">
      <c r="A6" s="14" t="s">
        <v>256</v>
      </c>
      <c r="B6" s="34"/>
      <c r="C6" s="34"/>
    </row>
    <row r="7" spans="1:5" ht="14.65" thickBot="1" x14ac:dyDescent="0.5">
      <c r="A7" s="237" t="s">
        <v>16</v>
      </c>
      <c r="B7" s="156" t="s">
        <v>25</v>
      </c>
      <c r="C7" s="157" t="s">
        <v>26</v>
      </c>
      <c r="D7" s="157" t="s">
        <v>3</v>
      </c>
      <c r="E7" s="158" t="s">
        <v>27</v>
      </c>
    </row>
    <row r="8" spans="1:5" x14ac:dyDescent="0.45">
      <c r="A8" s="236" t="s">
        <v>15</v>
      </c>
      <c r="B8" s="160">
        <v>1</v>
      </c>
      <c r="C8" s="161">
        <v>1</v>
      </c>
      <c r="D8" s="139">
        <f t="shared" ref="D8:D10" si="0">C8/B8</f>
        <v>1</v>
      </c>
      <c r="E8" s="162">
        <v>499612.5</v>
      </c>
    </row>
    <row r="9" spans="1:5" x14ac:dyDescent="0.45">
      <c r="A9" s="159" t="s">
        <v>145</v>
      </c>
      <c r="B9" s="163">
        <v>2</v>
      </c>
      <c r="C9" s="164">
        <v>2</v>
      </c>
      <c r="D9" s="125">
        <f t="shared" si="0"/>
        <v>1</v>
      </c>
      <c r="E9" s="165">
        <v>999962.75</v>
      </c>
    </row>
    <row r="10" spans="1:5" ht="14.65" thickBot="1" x14ac:dyDescent="0.5">
      <c r="A10" s="166" t="s">
        <v>14</v>
      </c>
      <c r="B10" s="167">
        <v>2</v>
      </c>
      <c r="C10" s="168">
        <v>2</v>
      </c>
      <c r="D10" s="196">
        <f t="shared" si="0"/>
        <v>1</v>
      </c>
      <c r="E10" s="169">
        <v>989056.59000000008</v>
      </c>
    </row>
    <row r="11" spans="1:5" ht="14.65" thickBot="1" x14ac:dyDescent="0.5">
      <c r="A11" s="170" t="s">
        <v>252</v>
      </c>
      <c r="B11" s="41">
        <v>5</v>
      </c>
      <c r="C11" s="171">
        <v>5</v>
      </c>
      <c r="D11" s="172">
        <v>1</v>
      </c>
      <c r="E11" s="173">
        <v>2488631.84</v>
      </c>
    </row>
    <row r="14" spans="1:5" ht="14.65" thickBot="1" x14ac:dyDescent="0.5">
      <c r="A14" s="14" t="s">
        <v>257</v>
      </c>
      <c r="B14" s="34"/>
      <c r="C14" s="34"/>
    </row>
    <row r="15" spans="1:5" ht="14.65" thickBot="1" x14ac:dyDescent="0.5">
      <c r="A15" s="174" t="s">
        <v>253</v>
      </c>
      <c r="B15" s="156" t="s">
        <v>25</v>
      </c>
      <c r="C15" s="157" t="s">
        <v>26</v>
      </c>
      <c r="D15" s="157" t="s">
        <v>3</v>
      </c>
      <c r="E15" s="158" t="s">
        <v>27</v>
      </c>
    </row>
    <row r="16" spans="1:5" ht="15" customHeight="1" x14ac:dyDescent="0.45">
      <c r="A16" s="197" t="s">
        <v>150</v>
      </c>
      <c r="B16" s="175">
        <v>1</v>
      </c>
      <c r="C16" s="176">
        <v>1</v>
      </c>
      <c r="D16" s="139">
        <f>C16/B16</f>
        <v>1</v>
      </c>
      <c r="E16" s="193">
        <v>489307.09</v>
      </c>
    </row>
    <row r="17" spans="1:5" x14ac:dyDescent="0.45">
      <c r="A17" s="198" t="s">
        <v>162</v>
      </c>
      <c r="B17" s="177">
        <v>1</v>
      </c>
      <c r="C17" s="178">
        <v>1</v>
      </c>
      <c r="D17" s="125">
        <f t="shared" ref="D17:D19" si="1">C17/B17</f>
        <v>1</v>
      </c>
      <c r="E17" s="114">
        <v>499749.5</v>
      </c>
    </row>
    <row r="18" spans="1:5" x14ac:dyDescent="0.45">
      <c r="A18" s="198" t="s">
        <v>70</v>
      </c>
      <c r="B18" s="177">
        <v>1</v>
      </c>
      <c r="C18" s="178">
        <v>1</v>
      </c>
      <c r="D18" s="125">
        <f t="shared" si="1"/>
        <v>1</v>
      </c>
      <c r="E18" s="114">
        <v>499612.5</v>
      </c>
    </row>
    <row r="19" spans="1:5" ht="15" customHeight="1" thickBot="1" x14ac:dyDescent="0.5">
      <c r="A19" s="199" t="s">
        <v>144</v>
      </c>
      <c r="B19" s="200">
        <v>2</v>
      </c>
      <c r="C19" s="194">
        <v>2</v>
      </c>
      <c r="D19" s="196">
        <f t="shared" si="1"/>
        <v>1</v>
      </c>
      <c r="E19" s="195">
        <v>999962.75</v>
      </c>
    </row>
    <row r="20" spans="1:5" ht="14.65" thickBot="1" x14ac:dyDescent="0.5">
      <c r="A20" s="192" t="s">
        <v>252</v>
      </c>
      <c r="B20" s="179">
        <v>5</v>
      </c>
      <c r="C20" s="179">
        <v>5</v>
      </c>
      <c r="D20" s="172">
        <v>1</v>
      </c>
      <c r="E20" s="173">
        <v>2488631.84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defaultColWidth="9.1328125" defaultRowHeight="14.25" x14ac:dyDescent="0.45"/>
  <cols>
    <col min="1" max="1" width="45.73046875" style="33" customWidth="1"/>
    <col min="2" max="5" width="12.73046875" style="33" customWidth="1"/>
    <col min="6" max="6" width="11" style="33" customWidth="1"/>
    <col min="7" max="16384" width="9.1328125" style="33"/>
  </cols>
  <sheetData>
    <row r="1" spans="1:8" ht="14.65" thickBot="1" x14ac:dyDescent="0.5">
      <c r="A1" s="14" t="s">
        <v>258</v>
      </c>
      <c r="B1" s="34"/>
      <c r="C1" s="34"/>
    </row>
    <row r="2" spans="1:8" ht="14.65" thickBot="1" x14ac:dyDescent="0.5">
      <c r="A2" s="237" t="s">
        <v>29</v>
      </c>
      <c r="B2" s="180" t="s">
        <v>25</v>
      </c>
      <c r="C2" s="157" t="s">
        <v>26</v>
      </c>
      <c r="D2" s="157" t="s">
        <v>3</v>
      </c>
      <c r="E2" s="158" t="s">
        <v>27</v>
      </c>
    </row>
    <row r="3" spans="1:8" ht="14.65" thickBot="1" x14ac:dyDescent="0.5">
      <c r="A3" s="278" t="s">
        <v>94</v>
      </c>
      <c r="B3" s="188">
        <v>33</v>
      </c>
      <c r="C3" s="189">
        <v>10</v>
      </c>
      <c r="D3" s="190">
        <f>C3/B3</f>
        <v>0.30303030303030304</v>
      </c>
      <c r="E3" s="191">
        <v>11344882.5</v>
      </c>
    </row>
    <row r="4" spans="1:8" s="31" customFormat="1" x14ac:dyDescent="0.45">
      <c r="A4" s="33"/>
      <c r="B4" s="33"/>
      <c r="C4" s="33"/>
      <c r="D4" s="33"/>
      <c r="E4" s="33"/>
    </row>
    <row r="5" spans="1:8" s="31" customFormat="1" x14ac:dyDescent="0.45"/>
    <row r="6" spans="1:8" ht="14.65" thickBot="1" x14ac:dyDescent="0.5">
      <c r="A6" s="14" t="s">
        <v>259</v>
      </c>
      <c r="B6" s="34"/>
      <c r="C6" s="34"/>
    </row>
    <row r="7" spans="1:8" x14ac:dyDescent="0.45">
      <c r="A7" s="13" t="s">
        <v>16</v>
      </c>
      <c r="B7" s="180" t="s">
        <v>25</v>
      </c>
      <c r="C7" s="157" t="s">
        <v>26</v>
      </c>
      <c r="D7" s="157" t="s">
        <v>3</v>
      </c>
      <c r="E7" s="158" t="s">
        <v>27</v>
      </c>
    </row>
    <row r="8" spans="1:8" x14ac:dyDescent="0.45">
      <c r="A8" s="232" t="s">
        <v>15</v>
      </c>
      <c r="B8" s="229">
        <v>18</v>
      </c>
      <c r="C8" s="164">
        <v>4</v>
      </c>
      <c r="D8" s="182">
        <f>C8/B8</f>
        <v>0.22222222222222221</v>
      </c>
      <c r="E8" s="165">
        <v>4675962.75</v>
      </c>
      <c r="G8" s="184"/>
      <c r="H8" s="184"/>
    </row>
    <row r="9" spans="1:8" x14ac:dyDescent="0.45">
      <c r="A9" s="232" t="s">
        <v>129</v>
      </c>
      <c r="B9" s="229">
        <v>3</v>
      </c>
      <c r="C9" s="181">
        <v>2</v>
      </c>
      <c r="D9" s="182">
        <f>C9/B9</f>
        <v>0.66666666666666663</v>
      </c>
      <c r="E9" s="183">
        <v>2938333.5</v>
      </c>
      <c r="G9" s="184"/>
      <c r="H9" s="184"/>
    </row>
    <row r="10" spans="1:8" x14ac:dyDescent="0.45">
      <c r="A10" s="232" t="s">
        <v>239</v>
      </c>
      <c r="B10" s="229">
        <v>1</v>
      </c>
      <c r="C10" s="185"/>
      <c r="D10" s="185"/>
      <c r="E10" s="186"/>
      <c r="G10" s="184"/>
      <c r="H10" s="184"/>
    </row>
    <row r="11" spans="1:8" x14ac:dyDescent="0.45">
      <c r="A11" s="232" t="s">
        <v>14</v>
      </c>
      <c r="B11" s="229">
        <v>8</v>
      </c>
      <c r="C11" s="181">
        <v>4</v>
      </c>
      <c r="D11" s="182">
        <f>C11/B11</f>
        <v>0.5</v>
      </c>
      <c r="E11" s="183">
        <v>3730586.25</v>
      </c>
      <c r="G11" s="184"/>
      <c r="H11" s="184"/>
    </row>
    <row r="12" spans="1:8" ht="14.65" thickBot="1" x14ac:dyDescent="0.5">
      <c r="A12" s="233" t="s">
        <v>240</v>
      </c>
      <c r="B12" s="230">
        <v>3</v>
      </c>
      <c r="C12" s="227"/>
      <c r="D12" s="227"/>
      <c r="E12" s="228"/>
      <c r="G12" s="184"/>
      <c r="H12" s="184"/>
    </row>
    <row r="13" spans="1:8" ht="14.65" thickBot="1" x14ac:dyDescent="0.5">
      <c r="A13" s="192" t="s">
        <v>254</v>
      </c>
      <c r="B13" s="231">
        <v>33</v>
      </c>
      <c r="C13" s="41">
        <v>10</v>
      </c>
      <c r="D13" s="187">
        <f>C13/B13</f>
        <v>0.30303030303030304</v>
      </c>
      <c r="E13" s="173">
        <v>11344882.5</v>
      </c>
    </row>
    <row r="16" spans="1:8" ht="14.65" thickBot="1" x14ac:dyDescent="0.5">
      <c r="A16" s="14" t="s">
        <v>260</v>
      </c>
      <c r="B16" s="34"/>
      <c r="C16" s="34"/>
    </row>
    <row r="17" spans="1:5" x14ac:dyDescent="0.45">
      <c r="A17" s="13" t="s">
        <v>253</v>
      </c>
      <c r="B17" s="180" t="s">
        <v>25</v>
      </c>
      <c r="C17" s="157" t="s">
        <v>26</v>
      </c>
      <c r="D17" s="157" t="s">
        <v>3</v>
      </c>
      <c r="E17" s="158" t="s">
        <v>27</v>
      </c>
    </row>
    <row r="18" spans="1:5" x14ac:dyDescent="0.45">
      <c r="A18" s="235" t="s">
        <v>110</v>
      </c>
      <c r="B18" s="229">
        <v>3</v>
      </c>
      <c r="C18" s="181">
        <v>2</v>
      </c>
      <c r="D18" s="182">
        <f>C18/B18</f>
        <v>0.66666666666666663</v>
      </c>
      <c r="E18" s="183">
        <v>2202959.25</v>
      </c>
    </row>
    <row r="19" spans="1:5" x14ac:dyDescent="0.45">
      <c r="A19" s="232" t="s">
        <v>128</v>
      </c>
      <c r="B19" s="229">
        <v>1</v>
      </c>
      <c r="C19" s="181">
        <v>1</v>
      </c>
      <c r="D19" s="182">
        <f>C19/B19</f>
        <v>1</v>
      </c>
      <c r="E19" s="183">
        <v>1439099.7</v>
      </c>
    </row>
    <row r="20" spans="1:5" x14ac:dyDescent="0.45">
      <c r="A20" s="232" t="s">
        <v>236</v>
      </c>
      <c r="B20" s="229">
        <v>1</v>
      </c>
      <c r="C20" s="185"/>
      <c r="D20" s="185"/>
      <c r="E20" s="186"/>
    </row>
    <row r="21" spans="1:5" x14ac:dyDescent="0.45">
      <c r="A21" s="232" t="s">
        <v>32</v>
      </c>
      <c r="B21" s="229">
        <v>3</v>
      </c>
      <c r="C21" s="181">
        <v>1</v>
      </c>
      <c r="D21" s="182">
        <f>C21/B21</f>
        <v>0.33333333333333331</v>
      </c>
      <c r="E21" s="183">
        <v>1256040.8</v>
      </c>
    </row>
    <row r="22" spans="1:5" x14ac:dyDescent="0.45">
      <c r="A22" s="232" t="s">
        <v>122</v>
      </c>
      <c r="B22" s="229">
        <v>1</v>
      </c>
      <c r="C22" s="181">
        <v>1</v>
      </c>
      <c r="D22" s="182">
        <f>C22/B22</f>
        <v>1</v>
      </c>
      <c r="E22" s="186">
        <v>271586.2</v>
      </c>
    </row>
    <row r="23" spans="1:5" x14ac:dyDescent="0.45">
      <c r="A23" s="232" t="s">
        <v>138</v>
      </c>
      <c r="B23" s="229">
        <v>2</v>
      </c>
      <c r="C23" s="181">
        <v>1</v>
      </c>
      <c r="D23" s="182">
        <f>C23/B23</f>
        <v>0.5</v>
      </c>
      <c r="E23" s="183">
        <v>1499233.8</v>
      </c>
    </row>
    <row r="24" spans="1:5" x14ac:dyDescent="0.45">
      <c r="A24" s="232" t="s">
        <v>31</v>
      </c>
      <c r="B24" s="229">
        <v>1</v>
      </c>
      <c r="C24" s="185"/>
      <c r="D24" s="185"/>
      <c r="E24" s="186"/>
    </row>
    <row r="25" spans="1:5" x14ac:dyDescent="0.45">
      <c r="A25" s="232" t="s">
        <v>70</v>
      </c>
      <c r="B25" s="229">
        <v>6</v>
      </c>
      <c r="C25" s="181">
        <v>1</v>
      </c>
      <c r="D25" s="182">
        <f>C25/B25</f>
        <v>0.16666666666666666</v>
      </c>
      <c r="E25" s="183">
        <v>1268159</v>
      </c>
    </row>
    <row r="26" spans="1:5" x14ac:dyDescent="0.45">
      <c r="A26" s="232" t="s">
        <v>68</v>
      </c>
      <c r="B26" s="229">
        <v>3</v>
      </c>
      <c r="C26" s="185"/>
      <c r="D26" s="185"/>
      <c r="E26" s="186"/>
    </row>
    <row r="27" spans="1:5" x14ac:dyDescent="0.45">
      <c r="A27" s="232" t="s">
        <v>96</v>
      </c>
      <c r="B27" s="229">
        <v>8</v>
      </c>
      <c r="C27" s="181">
        <v>3</v>
      </c>
      <c r="D27" s="182">
        <f>C27/B27</f>
        <v>0.375</v>
      </c>
      <c r="E27" s="183">
        <v>3407803.75</v>
      </c>
    </row>
    <row r="28" spans="1:5" x14ac:dyDescent="0.45">
      <c r="A28" s="232" t="s">
        <v>237</v>
      </c>
      <c r="B28" s="229">
        <v>1</v>
      </c>
      <c r="C28" s="185"/>
      <c r="D28" s="185"/>
      <c r="E28" s="186"/>
    </row>
    <row r="29" spans="1:5" ht="14.65" thickBot="1" x14ac:dyDescent="0.5">
      <c r="A29" s="233" t="s">
        <v>238</v>
      </c>
      <c r="B29" s="234">
        <v>3</v>
      </c>
      <c r="C29" s="227"/>
      <c r="D29" s="227"/>
      <c r="E29" s="228"/>
    </row>
    <row r="30" spans="1:5" ht="14.65" thickBot="1" x14ac:dyDescent="0.5">
      <c r="A30" s="192" t="s">
        <v>254</v>
      </c>
      <c r="B30" s="231">
        <v>33</v>
      </c>
      <c r="C30" s="41">
        <v>10</v>
      </c>
      <c r="D30" s="187">
        <f>C30/B30</f>
        <v>0.30303030303030304</v>
      </c>
      <c r="E30" s="173">
        <v>11344882.5</v>
      </c>
    </row>
    <row r="32" spans="1:5" x14ac:dyDescent="0.45">
      <c r="B32" s="28"/>
      <c r="C32" s="28"/>
    </row>
    <row r="33" spans="2:3" x14ac:dyDescent="0.45">
      <c r="B33" s="28"/>
      <c r="C33" s="28"/>
    </row>
    <row r="34" spans="2:3" x14ac:dyDescent="0.45">
      <c r="B34" s="28"/>
      <c r="C34" s="28"/>
    </row>
    <row r="35" spans="2:3" x14ac:dyDescent="0.45">
      <c r="B35" s="28"/>
      <c r="C35" s="28"/>
    </row>
    <row r="36" spans="2:3" x14ac:dyDescent="0.45">
      <c r="B36" s="28"/>
      <c r="C36"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GRANTS DATA</vt:lpstr>
      <vt:lpstr>Summary - Announcement Date</vt:lpstr>
      <vt:lpstr>Summary - Grant Type</vt:lpstr>
      <vt:lpstr>Summary - Administering Inst</vt:lpstr>
      <vt:lpstr>Summary - Gender and Age</vt:lpstr>
      <vt:lpstr>SIMH</vt:lpstr>
      <vt:lpstr>NHMRC-EU Collab</vt:lpstr>
      <vt:lpstr>Partnership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2020-02-06T05:54:40Z</dcterms:created>
  <dcterms:modified xsi:type="dcterms:W3CDTF">2021-03-29T20:39:43Z</dcterms:modified>
</cp:coreProperties>
</file>